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fillova/Desktop/TAJNÝ ZÁVOD/"/>
    </mc:Choice>
  </mc:AlternateContent>
  <xr:revisionPtr revIDLastSave="0" documentId="13_ncr:1_{88BA8A22-5722-8C4B-BEC5-BB94B3E88D9A}" xr6:coauthVersionLast="47" xr6:coauthVersionMax="47" xr10:uidLastSave="{00000000-0000-0000-0000-000000000000}"/>
  <bookViews>
    <workbookView xWindow="0" yWindow="500" windowWidth="28800" windowHeight="16300" xr2:uid="{385283EC-E861-3F42-BF40-5DE3D92AEBAF}"/>
  </bookViews>
  <sheets>
    <sheet name="výsledná tabulka" sheetId="1" r:id="rId1"/>
    <sheet name="vyhodnocení úkolů" sheetId="3" r:id="rId2"/>
    <sheet name="přestávky" sheetId="8" r:id="rId3"/>
    <sheet name="OBÁLKY" sheetId="9" r:id="rId4"/>
    <sheet name="DIKTÁT VYHODNOCENÍ" sheetId="7" r:id="rId5"/>
  </sheets>
  <definedNames>
    <definedName name="_xlnm._FilterDatabase" localSheetId="4" hidden="1">'DIKTÁT VYHODNOCENÍ'!$B$2:$H$12</definedName>
    <definedName name="_xlnm._FilterDatabase" localSheetId="1" hidden="1">'vyhodnocení úkolů'!$G$3:$I$13</definedName>
    <definedName name="_xlnm._FilterDatabase" localSheetId="0" hidden="1">'výsledná tabulka'!$B$3:$Z$13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11" i="1"/>
  <c r="G11" i="7"/>
  <c r="O10" i="1"/>
  <c r="I6" i="1"/>
  <c r="J6" i="1" s="1"/>
  <c r="E7" i="1"/>
  <c r="O8" i="1"/>
  <c r="O7" i="1"/>
  <c r="D55" i="9"/>
  <c r="E55" i="9"/>
  <c r="F55" i="9"/>
  <c r="C55" i="9"/>
  <c r="P41" i="9"/>
  <c r="Q41" i="9"/>
  <c r="R41" i="9"/>
  <c r="O41" i="9"/>
  <c r="J41" i="9"/>
  <c r="K41" i="9"/>
  <c r="L41" i="9"/>
  <c r="I41" i="9"/>
  <c r="D41" i="9"/>
  <c r="E41" i="9"/>
  <c r="F41" i="9"/>
  <c r="C41" i="9"/>
  <c r="P27" i="9"/>
  <c r="Q27" i="9"/>
  <c r="R27" i="9"/>
  <c r="O27" i="9"/>
  <c r="J27" i="9"/>
  <c r="K27" i="9"/>
  <c r="L27" i="9"/>
  <c r="I27" i="9"/>
  <c r="D27" i="9"/>
  <c r="E27" i="9"/>
  <c r="F27" i="9"/>
  <c r="C27" i="9"/>
  <c r="P13" i="9"/>
  <c r="Q13" i="9"/>
  <c r="R13" i="9"/>
  <c r="O13" i="9"/>
  <c r="J13" i="9"/>
  <c r="K13" i="9"/>
  <c r="L13" i="9"/>
  <c r="I13" i="9"/>
  <c r="D13" i="9"/>
  <c r="E13" i="9"/>
  <c r="C13" i="9"/>
  <c r="J5" i="8"/>
  <c r="J6" i="8"/>
  <c r="J7" i="8"/>
  <c r="J4" i="8"/>
  <c r="AF5" i="8"/>
  <c r="AF6" i="8"/>
  <c r="AF7" i="8"/>
  <c r="AF8" i="8"/>
  <c r="AF4" i="8"/>
  <c r="G5" i="8"/>
  <c r="G6" i="8"/>
  <c r="G7" i="8"/>
  <c r="G4" i="8"/>
  <c r="AC5" i="8"/>
  <c r="AC6" i="8"/>
  <c r="AC4" i="8"/>
  <c r="W5" i="8"/>
  <c r="W6" i="8"/>
  <c r="W7" i="8"/>
  <c r="W8" i="8"/>
  <c r="W4" i="8"/>
  <c r="T5" i="8"/>
  <c r="T4" i="8"/>
  <c r="P5" i="8"/>
  <c r="P6" i="8"/>
  <c r="P7" i="8"/>
  <c r="P8" i="8"/>
  <c r="P9" i="8"/>
  <c r="P10" i="8"/>
  <c r="P4" i="8"/>
  <c r="F13" i="9"/>
  <c r="O5" i="1"/>
  <c r="O6" i="1"/>
  <c r="O9" i="1"/>
  <c r="O12" i="1"/>
  <c r="O13" i="1"/>
  <c r="D4" i="8"/>
  <c r="M4" i="8"/>
  <c r="Z4" i="8"/>
  <c r="G7" i="7"/>
  <c r="G12" i="7"/>
  <c r="G6" i="7"/>
  <c r="G10" i="7"/>
  <c r="G5" i="7"/>
  <c r="G4" i="7"/>
  <c r="G8" i="7"/>
  <c r="G9" i="7"/>
  <c r="G3" i="7"/>
  <c r="I5" i="1"/>
  <c r="I4" i="1"/>
  <c r="J4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E4" i="1"/>
  <c r="E5" i="1"/>
  <c r="E6" i="1"/>
  <c r="E8" i="1"/>
  <c r="E9" i="1"/>
  <c r="E10" i="1"/>
  <c r="E11" i="1"/>
  <c r="E12" i="1"/>
  <c r="E13" i="1"/>
  <c r="W6" i="1"/>
  <c r="W7" i="1"/>
  <c r="W8" i="1"/>
  <c r="W9" i="1"/>
  <c r="W10" i="1"/>
  <c r="W11" i="1"/>
  <c r="W12" i="1"/>
  <c r="W13" i="1"/>
  <c r="W4" i="1"/>
  <c r="W5" i="1"/>
  <c r="Y4" i="1" l="1"/>
  <c r="J5" i="1"/>
  <c r="Y5" i="1" s="1"/>
  <c r="Y11" i="1"/>
  <c r="Y12" i="1"/>
  <c r="Y10" i="1"/>
  <c r="Y6" i="1"/>
  <c r="Y7" i="1"/>
  <c r="Y13" i="1"/>
  <c r="Y9" i="1"/>
  <c r="Y8" i="1"/>
</calcChain>
</file>

<file path=xl/sharedStrings.xml><?xml version="1.0" encoding="utf-8"?>
<sst xmlns="http://schemas.openxmlformats.org/spreadsheetml/2006/main" count="284" uniqueCount="77">
  <si>
    <t>TÝM</t>
  </si>
  <si>
    <t>T-VOLE</t>
  </si>
  <si>
    <t>BORCI Z PLZENCE</t>
  </si>
  <si>
    <t>BODY ZA ČAS</t>
  </si>
  <si>
    <t>POŘADÍ</t>
  </si>
  <si>
    <t>HUNTEŘI</t>
  </si>
  <si>
    <t>KÁMOŠI NA TRIPU</t>
  </si>
  <si>
    <t>FKLIDU</t>
  </si>
  <si>
    <t>KIM ČONG TUNY</t>
  </si>
  <si>
    <t>ŠULYNY</t>
  </si>
  <si>
    <t>ZATRACENI</t>
  </si>
  <si>
    <t>BLUDIČKY</t>
  </si>
  <si>
    <t xml:space="preserve"> ÚKOL 1</t>
  </si>
  <si>
    <t xml:space="preserve"> ÚKOL 2</t>
  </si>
  <si>
    <t xml:space="preserve"> ÚKOL 3</t>
  </si>
  <si>
    <t xml:space="preserve"> ÚKOL 4</t>
  </si>
  <si>
    <t xml:space="preserve"> ÚKOL 5</t>
  </si>
  <si>
    <t xml:space="preserve"> ÚKOL 6</t>
  </si>
  <si>
    <t xml:space="preserve"> ÚKOL 7</t>
  </si>
  <si>
    <t>počet tržených obálek</t>
  </si>
  <si>
    <t>celkový čas po odečetní přestávek 
jedna minuta = jeden bod</t>
  </si>
  <si>
    <t>A
30 bodů</t>
  </si>
  <si>
    <t>B
60 bodů</t>
  </si>
  <si>
    <t>C
90 bodů</t>
  </si>
  <si>
    <t>BODY ZA
 ÚKOLY</t>
  </si>
  <si>
    <t xml:space="preserve">BODY CELKEM </t>
  </si>
  <si>
    <t>KM CELKEM</t>
  </si>
  <si>
    <t>OBÁLKY CELKEM</t>
  </si>
  <si>
    <t xml:space="preserve">počet ujetých kilometrů 
1km = 1 bod </t>
  </si>
  <si>
    <t>počáteční stav 
km</t>
  </si>
  <si>
    <t xml:space="preserve">konečný stav 
km </t>
  </si>
  <si>
    <t>čas startu</t>
  </si>
  <si>
    <t>čas cíle</t>
  </si>
  <si>
    <t>čas přestávek</t>
  </si>
  <si>
    <t>čas celkem</t>
  </si>
  <si>
    <t>nejnižší počet bodů = nejlepší</t>
  </si>
  <si>
    <t>NEEDERLAND FEKAL PORNO PRODUCTION</t>
  </si>
  <si>
    <t>počet chyb</t>
  </si>
  <si>
    <t>body</t>
  </si>
  <si>
    <t>počet uhodnutých hlášek</t>
  </si>
  <si>
    <t>počet uhodnutých vzorků</t>
  </si>
  <si>
    <t>čas přeříznutí klády</t>
  </si>
  <si>
    <t>ÚKOL 1 - JUNGMANN: DIKTÁT</t>
  </si>
  <si>
    <t>ÚKOL 2 - STRDÍN: FILMOVÉ HLÁŠKY</t>
  </si>
  <si>
    <t>ÚKOL 4 - BUK LESNÍ: PŘEŘÍZNUTÍ KLÁDY</t>
  </si>
  <si>
    <t>ÚKOL 5 - ŽIDOVSKÝ HŘBITOV: NOŠENÍ VODY</t>
  </si>
  <si>
    <t>množství donešené vody</t>
  </si>
  <si>
    <t>čas</t>
  </si>
  <si>
    <t>ÚKOL 6 - MOTOKROS SV.PETR: ZÁVOD ČTYŘKOLKY</t>
  </si>
  <si>
    <t>počet dotyků</t>
  </si>
  <si>
    <t>ÚKOL 7 - DIANA: ODEMYKÁNÍ TRUHLY</t>
  </si>
  <si>
    <t xml:space="preserve">čas </t>
  </si>
  <si>
    <t>START</t>
  </si>
  <si>
    <t>A</t>
  </si>
  <si>
    <t>POČET CHYB</t>
  </si>
  <si>
    <t>NEPSALI</t>
  </si>
  <si>
    <t>NEDOPSANÁ SLOVA</t>
  </si>
  <si>
    <t>BODY 1-10</t>
  </si>
  <si>
    <t>BODY PRŮB.</t>
  </si>
  <si>
    <t>BODY CELKEM</t>
  </si>
  <si>
    <t>počet nedopsaných slov</t>
  </si>
  <si>
    <t>ZAČÁTEK</t>
  </si>
  <si>
    <t>KONEC</t>
  </si>
  <si>
    <t>ČAS</t>
  </si>
  <si>
    <t>SOS</t>
  </si>
  <si>
    <t>ÚKOL</t>
  </si>
  <si>
    <t>B</t>
  </si>
  <si>
    <t>C</t>
  </si>
  <si>
    <t>5 bez velké ob.</t>
  </si>
  <si>
    <t>NEEDRLAND FEKAL PORNO PRODUCTION</t>
  </si>
  <si>
    <t>CELODENNÍ ÚKOL</t>
  </si>
  <si>
    <t>NEPŘIJELI</t>
  </si>
  <si>
    <t>NEUŘÍZLI</t>
  </si>
  <si>
    <t>body voda</t>
  </si>
  <si>
    <t>body čas</t>
  </si>
  <si>
    <t>body jsou uděleny na škále od 1 do 10 podle pořadí týmů v jednotlivých soutěžích</t>
  </si>
  <si>
    <t>ÚKOL 3 - HAVLOVA SKÁLA: HOVNA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</si>
</sst>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26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0" xfId="0" applyFill="1"/>
    <xf numFmtId="0" fontId="0" fillId="7" borderId="0" xfId="0" applyFill="1"/>
    <xf numFmtId="0" fontId="0" fillId="7" borderId="0" xfId="0" applyFill="1" applyAlignment="1">
      <alignment horizontal="center"/>
    </xf>
    <xf numFmtId="0" fontId="1" fillId="3" borderId="2" xfId="0" applyFont="1" applyFill="1" applyBorder="1" applyAlignment="1">
      <alignment vertical="center"/>
    </xf>
    <xf numFmtId="20" fontId="0" fillId="0" borderId="0" xfId="0" applyNumberFormat="1"/>
    <xf numFmtId="0" fontId="6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9" borderId="1" xfId="0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3" fillId="4" borderId="2" xfId="0" applyFont="1" applyFill="1" applyBorder="1"/>
    <xf numFmtId="0" fontId="3" fillId="4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3" fillId="9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4" borderId="0" xfId="0" applyFont="1" applyFill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0" fillId="5" borderId="0" xfId="0" applyFill="1"/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/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12" borderId="0" xfId="0" applyFill="1"/>
    <xf numFmtId="0" fontId="7" fillId="13" borderId="0" xfId="0" applyFont="1" applyFill="1" applyAlignment="1">
      <alignment horizontal="center"/>
    </xf>
    <xf numFmtId="0" fontId="7" fillId="13" borderId="0" xfId="0" applyFont="1" applyFill="1" applyAlignment="1">
      <alignment horizontal="center" vertical="center"/>
    </xf>
    <xf numFmtId="0" fontId="7" fillId="13" borderId="0" xfId="0" applyFont="1" applyFill="1"/>
    <xf numFmtId="165" fontId="3" fillId="4" borderId="2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/>
    </xf>
    <xf numFmtId="165" fontId="3" fillId="10" borderId="0" xfId="0" applyNumberFormat="1" applyFont="1" applyFill="1" applyAlignment="1">
      <alignment horizontal="center"/>
    </xf>
    <xf numFmtId="165" fontId="3" fillId="6" borderId="0" xfId="0" applyNumberFormat="1" applyFont="1" applyFill="1" applyAlignment="1">
      <alignment horizontal="center"/>
    </xf>
    <xf numFmtId="165" fontId="3" fillId="10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20" fontId="0" fillId="4" borderId="0" xfId="0" applyNumberForma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165" fontId="0" fillId="3" borderId="0" xfId="0" applyNumberFormat="1" applyFill="1"/>
    <xf numFmtId="0" fontId="0" fillId="10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1" defaultTableStyle="TableStyleMedium2" defaultPivotStyle="PivotStyleLight16">
    <tableStyle name="Styl kontingenční tabulky 1" table="0" count="0" xr9:uid="{1FEF0197-3AF6-2E4D-BF22-689954900E18}"/>
  </tableStyles>
  <colors>
    <mruColors>
      <color rgb="FFFF2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193C-FA7C-4670-B623-8C439541FDCF}">
  <sheetPr>
    <tabColor theme="9" tint="0.39997558519241921"/>
  </sheetPr>
  <dimension ref="B2:AC36"/>
  <sheetViews>
    <sheetView tabSelected="1" zoomScale="150" zoomScaleNormal="125" workbookViewId="0">
      <pane xSplit="2" topLeftCell="T1" activePane="topRight" state="frozen"/>
      <selection pane="topRight" activeCell="E3" sqref="E3"/>
    </sheetView>
  </sheetViews>
  <sheetFormatPr baseColWidth="10" defaultColWidth="8.83203125" defaultRowHeight="15" x14ac:dyDescent="0.2"/>
  <cols>
    <col min="1" max="1" width="3.83203125" style="1" customWidth="1"/>
    <col min="2" max="2" width="36" style="1" customWidth="1"/>
    <col min="3" max="4" width="15.83203125" style="1" customWidth="1"/>
    <col min="5" max="5" width="11.1640625" style="1" bestFit="1" customWidth="1"/>
    <col min="6" max="6" width="11.33203125" style="1" customWidth="1"/>
    <col min="7" max="7" width="11.5" style="1" customWidth="1"/>
    <col min="8" max="8" width="13.83203125" style="1" customWidth="1"/>
    <col min="9" max="9" width="12.1640625" style="1" customWidth="1"/>
    <col min="10" max="10" width="11" style="1" customWidth="1"/>
    <col min="11" max="11" width="8.33203125" style="1" customWidth="1"/>
    <col min="12" max="12" width="9" style="1" customWidth="1"/>
    <col min="13" max="14" width="9.6640625" style="1" customWidth="1"/>
    <col min="15" max="15" width="11.5" style="1" customWidth="1"/>
    <col min="16" max="22" width="8.33203125" style="1" customWidth="1"/>
    <col min="23" max="23" width="10" style="1" customWidth="1"/>
    <col min="24" max="25" width="14.33203125" style="1" customWidth="1"/>
    <col min="26" max="26" width="10.1640625" style="1" customWidth="1"/>
    <col min="27" max="16384" width="8.83203125" style="1"/>
  </cols>
  <sheetData>
    <row r="2" spans="2:29" ht="36" customHeight="1" x14ac:dyDescent="0.2">
      <c r="B2" s="4"/>
      <c r="C2" s="74" t="s">
        <v>28</v>
      </c>
      <c r="D2" s="74"/>
      <c r="E2" s="74"/>
      <c r="F2" s="74" t="s">
        <v>20</v>
      </c>
      <c r="G2" s="74"/>
      <c r="H2" s="74"/>
      <c r="I2" s="74"/>
      <c r="J2" s="74"/>
      <c r="K2" s="74" t="s">
        <v>19</v>
      </c>
      <c r="L2" s="74"/>
      <c r="M2" s="74"/>
      <c r="N2" s="74"/>
      <c r="O2" s="74"/>
      <c r="P2" s="75" t="s">
        <v>75</v>
      </c>
      <c r="Q2" s="75"/>
      <c r="R2" s="75"/>
      <c r="S2" s="75"/>
      <c r="T2" s="75"/>
      <c r="U2" s="75"/>
      <c r="V2" s="75"/>
      <c r="W2" s="75"/>
      <c r="X2" s="75"/>
      <c r="Y2" s="76" t="s">
        <v>35</v>
      </c>
      <c r="Z2" s="76"/>
    </row>
    <row r="3" spans="2:29" ht="34" x14ac:dyDescent="0.2">
      <c r="B3" s="6" t="s">
        <v>0</v>
      </c>
      <c r="C3" s="7" t="s">
        <v>29</v>
      </c>
      <c r="D3" s="7" t="s">
        <v>30</v>
      </c>
      <c r="E3" s="6" t="s">
        <v>26</v>
      </c>
      <c r="F3" s="7" t="s">
        <v>31</v>
      </c>
      <c r="G3" s="6" t="s">
        <v>32</v>
      </c>
      <c r="H3" s="7" t="s">
        <v>33</v>
      </c>
      <c r="I3" s="7" t="s">
        <v>34</v>
      </c>
      <c r="J3" s="7" t="s">
        <v>3</v>
      </c>
      <c r="K3" s="7" t="s">
        <v>21</v>
      </c>
      <c r="L3" s="7" t="s">
        <v>22</v>
      </c>
      <c r="M3" s="7" t="s">
        <v>23</v>
      </c>
      <c r="N3" s="7" t="s">
        <v>64</v>
      </c>
      <c r="O3" s="7" t="s">
        <v>27</v>
      </c>
      <c r="P3" s="7" t="s">
        <v>12</v>
      </c>
      <c r="Q3" s="7" t="s">
        <v>13</v>
      </c>
      <c r="R3" s="7" t="s">
        <v>14</v>
      </c>
      <c r="S3" s="7" t="s">
        <v>15</v>
      </c>
      <c r="T3" s="7" t="s">
        <v>16</v>
      </c>
      <c r="U3" s="7" t="s">
        <v>17</v>
      </c>
      <c r="V3" s="7" t="s">
        <v>18</v>
      </c>
      <c r="W3" s="7" t="s">
        <v>24</v>
      </c>
      <c r="X3" s="7" t="s">
        <v>70</v>
      </c>
      <c r="Y3" s="7" t="s">
        <v>25</v>
      </c>
      <c r="Z3" s="8" t="s">
        <v>4</v>
      </c>
    </row>
    <row r="4" spans="2:29" x14ac:dyDescent="0.2">
      <c r="B4" s="25" t="s">
        <v>1</v>
      </c>
      <c r="C4" s="9">
        <v>129354</v>
      </c>
      <c r="D4" s="9">
        <v>129658</v>
      </c>
      <c r="E4" s="29">
        <f t="shared" ref="E4:E13" si="0">D4-C4</f>
        <v>304</v>
      </c>
      <c r="F4" s="10">
        <v>0.33333333333333331</v>
      </c>
      <c r="G4" s="10">
        <v>0.69166666666666665</v>
      </c>
      <c r="H4" s="10">
        <v>2.4305555555555556E-2</v>
      </c>
      <c r="I4" s="10">
        <f t="shared" ref="I4:I13" si="1">G4-F4-H4</f>
        <v>0.33402777777777776</v>
      </c>
      <c r="J4" s="33">
        <f t="shared" ref="J4:J13" si="2">I4*1440</f>
        <v>480.99999999999994</v>
      </c>
      <c r="K4" s="9">
        <v>2</v>
      </c>
      <c r="L4" s="9">
        <v>2</v>
      </c>
      <c r="M4" s="9">
        <v>2</v>
      </c>
      <c r="N4" s="9"/>
      <c r="O4" s="31">
        <f t="shared" ref="O4:O13" si="3">(K4*30)+(L4*60)+(M4*90)+(N4*30)</f>
        <v>360</v>
      </c>
      <c r="P4" s="17">
        <v>0</v>
      </c>
      <c r="Q4" s="17">
        <v>10</v>
      </c>
      <c r="R4" s="17">
        <v>6</v>
      </c>
      <c r="S4" s="17">
        <v>7</v>
      </c>
      <c r="T4" s="17">
        <v>9</v>
      </c>
      <c r="U4" s="17">
        <v>8.5</v>
      </c>
      <c r="V4" s="17">
        <v>4</v>
      </c>
      <c r="W4" s="61">
        <f t="shared" ref="W4:W13" si="4">SUM(P4:V4)</f>
        <v>44.5</v>
      </c>
      <c r="X4" s="18">
        <v>7</v>
      </c>
      <c r="Y4" s="57">
        <f t="shared" ref="Y4:Y13" si="5">E4+J4+O4-W4-X4</f>
        <v>1093.5</v>
      </c>
      <c r="Z4" s="65">
        <v>2</v>
      </c>
      <c r="AC4" s="72"/>
    </row>
    <row r="5" spans="2:29" x14ac:dyDescent="0.2">
      <c r="B5" s="27" t="s">
        <v>7</v>
      </c>
      <c r="C5" s="13">
        <v>83959</v>
      </c>
      <c r="D5" s="13">
        <v>84201</v>
      </c>
      <c r="E5" s="30">
        <f t="shared" si="0"/>
        <v>242</v>
      </c>
      <c r="F5" s="14">
        <v>0.33333333333333331</v>
      </c>
      <c r="G5" s="14">
        <v>0.79791666666666672</v>
      </c>
      <c r="H5" s="14">
        <v>2.4305555555555556E-2</v>
      </c>
      <c r="I5" s="14">
        <f t="shared" si="1"/>
        <v>0.44027777777777782</v>
      </c>
      <c r="J5" s="34">
        <f t="shared" si="2"/>
        <v>634.00000000000011</v>
      </c>
      <c r="K5" s="13">
        <v>4</v>
      </c>
      <c r="L5" s="13">
        <v>0</v>
      </c>
      <c r="M5" s="13">
        <v>3</v>
      </c>
      <c r="N5" s="13">
        <v>1</v>
      </c>
      <c r="O5" s="30">
        <f t="shared" si="3"/>
        <v>420</v>
      </c>
      <c r="P5" s="21">
        <v>5</v>
      </c>
      <c r="Q5" s="21">
        <v>4</v>
      </c>
      <c r="R5" s="21">
        <v>6</v>
      </c>
      <c r="S5" s="21">
        <v>8</v>
      </c>
      <c r="T5" s="21">
        <v>4.5</v>
      </c>
      <c r="U5" s="21">
        <v>8.5</v>
      </c>
      <c r="V5" s="21">
        <v>2</v>
      </c>
      <c r="W5" s="62">
        <f t="shared" si="4"/>
        <v>38</v>
      </c>
      <c r="X5" s="22">
        <v>8</v>
      </c>
      <c r="Y5" s="58">
        <f t="shared" si="5"/>
        <v>1250</v>
      </c>
      <c r="Z5" s="66">
        <v>5</v>
      </c>
      <c r="AC5" s="72"/>
    </row>
    <row r="6" spans="2:29" x14ac:dyDescent="0.2">
      <c r="B6" s="26" t="s">
        <v>8</v>
      </c>
      <c r="C6" s="11">
        <v>67615</v>
      </c>
      <c r="D6" s="11">
        <v>67888</v>
      </c>
      <c r="E6" s="31">
        <f t="shared" si="0"/>
        <v>273</v>
      </c>
      <c r="F6" s="12">
        <v>0.33333333333333331</v>
      </c>
      <c r="G6" s="12">
        <v>0.8</v>
      </c>
      <c r="H6" s="12">
        <v>2.2916666666666665E-2</v>
      </c>
      <c r="I6" s="12">
        <f t="shared" si="1"/>
        <v>0.44375000000000009</v>
      </c>
      <c r="J6" s="35">
        <f t="shared" si="2"/>
        <v>639.00000000000011</v>
      </c>
      <c r="K6" s="11">
        <v>2</v>
      </c>
      <c r="L6" s="11">
        <v>3</v>
      </c>
      <c r="M6" s="11">
        <v>2</v>
      </c>
      <c r="N6" s="11"/>
      <c r="O6" s="31">
        <f t="shared" si="3"/>
        <v>420</v>
      </c>
      <c r="P6" s="19">
        <v>10</v>
      </c>
      <c r="Q6" s="19">
        <v>8</v>
      </c>
      <c r="R6" s="19">
        <v>6</v>
      </c>
      <c r="S6" s="19">
        <v>9</v>
      </c>
      <c r="T6" s="19">
        <v>1</v>
      </c>
      <c r="U6" s="19">
        <v>8.5</v>
      </c>
      <c r="V6" s="19">
        <v>9</v>
      </c>
      <c r="W6" s="63">
        <f t="shared" si="4"/>
        <v>51.5</v>
      </c>
      <c r="X6" s="20">
        <v>8</v>
      </c>
      <c r="Y6" s="59">
        <f t="shared" si="5"/>
        <v>1272.5</v>
      </c>
      <c r="Z6" s="67">
        <v>6</v>
      </c>
      <c r="AC6" s="72"/>
    </row>
    <row r="7" spans="2:29" x14ac:dyDescent="0.2">
      <c r="B7" s="27" t="s">
        <v>36</v>
      </c>
      <c r="C7" s="13">
        <v>159207</v>
      </c>
      <c r="D7" s="13">
        <v>159452</v>
      </c>
      <c r="E7" s="30">
        <f t="shared" si="0"/>
        <v>245</v>
      </c>
      <c r="F7" s="14">
        <v>0.33333333333333331</v>
      </c>
      <c r="G7" s="14">
        <v>0.72222222222222221</v>
      </c>
      <c r="H7" s="14">
        <v>4.1666666666666666E-3</v>
      </c>
      <c r="I7" s="14">
        <f t="shared" si="1"/>
        <v>0.38472222222222224</v>
      </c>
      <c r="J7" s="34">
        <f t="shared" si="2"/>
        <v>554</v>
      </c>
      <c r="K7" s="13">
        <v>1</v>
      </c>
      <c r="L7" s="13">
        <v>2</v>
      </c>
      <c r="M7" s="13">
        <v>1</v>
      </c>
      <c r="N7" s="13"/>
      <c r="O7" s="30">
        <f t="shared" si="3"/>
        <v>240</v>
      </c>
      <c r="P7" s="73">
        <v>4</v>
      </c>
      <c r="Q7" s="21">
        <v>6.5</v>
      </c>
      <c r="R7" s="21">
        <v>6</v>
      </c>
      <c r="S7" s="21">
        <v>3</v>
      </c>
      <c r="T7" s="21">
        <v>4.5</v>
      </c>
      <c r="U7" s="21">
        <v>5</v>
      </c>
      <c r="V7" s="21">
        <v>1</v>
      </c>
      <c r="W7" s="62">
        <f t="shared" si="4"/>
        <v>30</v>
      </c>
      <c r="X7" s="22">
        <v>7</v>
      </c>
      <c r="Y7" s="58">
        <f t="shared" si="5"/>
        <v>1002</v>
      </c>
      <c r="Z7" s="66">
        <v>1</v>
      </c>
      <c r="AC7" s="72"/>
    </row>
    <row r="8" spans="2:29" x14ac:dyDescent="0.2">
      <c r="B8" s="26" t="s">
        <v>9</v>
      </c>
      <c r="C8" s="11">
        <v>204356</v>
      </c>
      <c r="D8" s="11">
        <v>204630</v>
      </c>
      <c r="E8" s="31">
        <f t="shared" si="0"/>
        <v>274</v>
      </c>
      <c r="F8" s="12">
        <v>0.33333333333333331</v>
      </c>
      <c r="G8" s="12">
        <v>0.75</v>
      </c>
      <c r="H8" s="12">
        <v>4.8611111111111112E-3</v>
      </c>
      <c r="I8" s="12">
        <f t="shared" si="1"/>
        <v>0.41180555555555559</v>
      </c>
      <c r="J8" s="35">
        <f t="shared" si="2"/>
        <v>593</v>
      </c>
      <c r="K8" s="11">
        <v>0</v>
      </c>
      <c r="L8" s="11">
        <v>6</v>
      </c>
      <c r="M8" s="11">
        <v>2</v>
      </c>
      <c r="N8" s="11"/>
      <c r="O8" s="31">
        <f t="shared" si="3"/>
        <v>540</v>
      </c>
      <c r="P8" s="19">
        <v>9</v>
      </c>
      <c r="Q8" s="19">
        <v>2</v>
      </c>
      <c r="R8" s="19">
        <v>6</v>
      </c>
      <c r="S8" s="19">
        <v>5</v>
      </c>
      <c r="T8" s="19">
        <v>2</v>
      </c>
      <c r="U8" s="19">
        <v>8.5</v>
      </c>
      <c r="V8" s="19">
        <v>6</v>
      </c>
      <c r="W8" s="63">
        <f t="shared" si="4"/>
        <v>38.5</v>
      </c>
      <c r="X8" s="20">
        <v>6</v>
      </c>
      <c r="Y8" s="59">
        <f t="shared" si="5"/>
        <v>1362.5</v>
      </c>
      <c r="Z8" s="67">
        <v>9</v>
      </c>
      <c r="AC8" s="72"/>
    </row>
    <row r="9" spans="2:29" x14ac:dyDescent="0.2">
      <c r="B9" s="27" t="s">
        <v>10</v>
      </c>
      <c r="C9" s="13">
        <v>174218</v>
      </c>
      <c r="D9" s="13">
        <v>174530</v>
      </c>
      <c r="E9" s="30">
        <f t="shared" si="0"/>
        <v>312</v>
      </c>
      <c r="F9" s="14">
        <v>0.33333333333333331</v>
      </c>
      <c r="G9" s="14">
        <v>0.75902777777777775</v>
      </c>
      <c r="H9" s="14">
        <v>9.0277777777777769E-3</v>
      </c>
      <c r="I9" s="14">
        <f t="shared" si="1"/>
        <v>0.41666666666666663</v>
      </c>
      <c r="J9" s="34">
        <f t="shared" si="2"/>
        <v>600</v>
      </c>
      <c r="K9" s="13">
        <v>2</v>
      </c>
      <c r="L9" s="13">
        <v>2</v>
      </c>
      <c r="M9" s="13">
        <v>2</v>
      </c>
      <c r="N9" s="13"/>
      <c r="O9" s="30">
        <f t="shared" si="3"/>
        <v>360</v>
      </c>
      <c r="P9" s="21">
        <v>7.5</v>
      </c>
      <c r="Q9" s="21">
        <v>1</v>
      </c>
      <c r="R9" s="21">
        <v>0</v>
      </c>
      <c r="S9" s="21">
        <v>2</v>
      </c>
      <c r="T9" s="21">
        <v>7</v>
      </c>
      <c r="U9" s="21">
        <v>4</v>
      </c>
      <c r="V9" s="21">
        <v>10</v>
      </c>
      <c r="W9" s="62">
        <f t="shared" si="4"/>
        <v>31.5</v>
      </c>
      <c r="X9" s="22">
        <v>8</v>
      </c>
      <c r="Y9" s="58">
        <f t="shared" si="5"/>
        <v>1232.5</v>
      </c>
      <c r="Z9" s="66">
        <v>3</v>
      </c>
      <c r="AC9" s="72"/>
    </row>
    <row r="10" spans="2:29" x14ac:dyDescent="0.2">
      <c r="B10" s="26" t="s">
        <v>6</v>
      </c>
      <c r="C10" s="11">
        <v>263716</v>
      </c>
      <c r="D10" s="11">
        <v>263982</v>
      </c>
      <c r="E10" s="31">
        <f t="shared" si="0"/>
        <v>266</v>
      </c>
      <c r="F10" s="12">
        <v>0.33333333333333331</v>
      </c>
      <c r="G10" s="12">
        <v>0.7729166666666667</v>
      </c>
      <c r="H10" s="12">
        <v>1.8055555555555554E-2</v>
      </c>
      <c r="I10" s="12">
        <f t="shared" si="1"/>
        <v>0.42152777777777783</v>
      </c>
      <c r="J10" s="35">
        <f t="shared" si="2"/>
        <v>607.00000000000011</v>
      </c>
      <c r="K10" s="11">
        <v>3</v>
      </c>
      <c r="L10" s="11">
        <v>1</v>
      </c>
      <c r="M10" s="11">
        <v>3</v>
      </c>
      <c r="N10" s="11"/>
      <c r="O10" s="31">
        <f t="shared" si="3"/>
        <v>420</v>
      </c>
      <c r="P10" s="19">
        <v>3</v>
      </c>
      <c r="Q10" s="19">
        <v>4</v>
      </c>
      <c r="R10" s="19">
        <v>6</v>
      </c>
      <c r="S10" s="19">
        <v>4</v>
      </c>
      <c r="T10" s="19">
        <v>10</v>
      </c>
      <c r="U10" s="19">
        <v>3</v>
      </c>
      <c r="V10" s="19">
        <v>5</v>
      </c>
      <c r="W10" s="63">
        <f t="shared" si="4"/>
        <v>35</v>
      </c>
      <c r="X10" s="20">
        <v>10</v>
      </c>
      <c r="Y10" s="59">
        <f t="shared" si="5"/>
        <v>1248</v>
      </c>
      <c r="Z10" s="67">
        <v>4</v>
      </c>
      <c r="AC10" s="72"/>
    </row>
    <row r="11" spans="2:29" x14ac:dyDescent="0.2">
      <c r="B11" s="27" t="s">
        <v>2</v>
      </c>
      <c r="C11" s="13">
        <v>121301</v>
      </c>
      <c r="D11" s="13">
        <v>121584</v>
      </c>
      <c r="E11" s="30">
        <f t="shared" si="0"/>
        <v>283</v>
      </c>
      <c r="F11" s="14">
        <v>0.33333333333333331</v>
      </c>
      <c r="G11" s="14">
        <v>0.70416666666666672</v>
      </c>
      <c r="H11" s="14">
        <v>9.0277777777777769E-3</v>
      </c>
      <c r="I11" s="14">
        <f t="shared" si="1"/>
        <v>0.3618055555555556</v>
      </c>
      <c r="J11" s="34">
        <f t="shared" si="2"/>
        <v>521.00000000000011</v>
      </c>
      <c r="K11" s="13">
        <v>1</v>
      </c>
      <c r="L11" s="13">
        <v>2</v>
      </c>
      <c r="M11" s="13">
        <v>4</v>
      </c>
      <c r="N11" s="13"/>
      <c r="O11" s="30">
        <f t="shared" si="3"/>
        <v>510</v>
      </c>
      <c r="P11" s="21">
        <v>0</v>
      </c>
      <c r="Q11" s="21">
        <v>4</v>
      </c>
      <c r="R11" s="21">
        <v>5</v>
      </c>
      <c r="S11" s="21">
        <v>6</v>
      </c>
      <c r="T11" s="21">
        <v>8</v>
      </c>
      <c r="U11" s="21">
        <v>1.5</v>
      </c>
      <c r="V11" s="21">
        <v>8</v>
      </c>
      <c r="W11" s="62">
        <f t="shared" si="4"/>
        <v>32.5</v>
      </c>
      <c r="X11" s="22">
        <v>5</v>
      </c>
      <c r="Y11" s="58">
        <f t="shared" si="5"/>
        <v>1276.5</v>
      </c>
      <c r="Z11" s="66">
        <v>7</v>
      </c>
      <c r="AC11" s="72"/>
    </row>
    <row r="12" spans="2:29" x14ac:dyDescent="0.2">
      <c r="B12" s="26" t="s">
        <v>5</v>
      </c>
      <c r="C12" s="11">
        <v>195271</v>
      </c>
      <c r="D12" s="11">
        <v>195594</v>
      </c>
      <c r="E12" s="31">
        <f t="shared" si="0"/>
        <v>323</v>
      </c>
      <c r="F12" s="12">
        <v>0.33333333333333331</v>
      </c>
      <c r="G12" s="12">
        <v>0.78194444444444444</v>
      </c>
      <c r="H12" s="12">
        <v>1.8749999999999999E-2</v>
      </c>
      <c r="I12" s="12">
        <f t="shared" si="1"/>
        <v>0.42986111111111114</v>
      </c>
      <c r="J12" s="35">
        <f t="shared" si="2"/>
        <v>619</v>
      </c>
      <c r="K12" s="11">
        <v>0</v>
      </c>
      <c r="L12" s="11">
        <v>5</v>
      </c>
      <c r="M12" s="11">
        <v>2</v>
      </c>
      <c r="N12" s="11"/>
      <c r="O12" s="31">
        <f t="shared" si="3"/>
        <v>480</v>
      </c>
      <c r="P12" s="19">
        <v>6</v>
      </c>
      <c r="Q12" s="19">
        <v>9</v>
      </c>
      <c r="R12" s="19">
        <v>6</v>
      </c>
      <c r="S12" s="19">
        <v>10</v>
      </c>
      <c r="T12" s="19">
        <v>6</v>
      </c>
      <c r="U12" s="19">
        <v>6</v>
      </c>
      <c r="V12" s="19">
        <v>7</v>
      </c>
      <c r="W12" s="63">
        <f t="shared" si="4"/>
        <v>50</v>
      </c>
      <c r="X12" s="20">
        <v>8</v>
      </c>
      <c r="Y12" s="59">
        <f t="shared" si="5"/>
        <v>1364</v>
      </c>
      <c r="Z12" s="67">
        <v>10</v>
      </c>
      <c r="AC12" s="72"/>
    </row>
    <row r="13" spans="2:29" x14ac:dyDescent="0.2">
      <c r="B13" s="28" t="s">
        <v>11</v>
      </c>
      <c r="C13" s="15">
        <v>43407</v>
      </c>
      <c r="D13" s="15">
        <v>43666</v>
      </c>
      <c r="E13" s="32">
        <f t="shared" si="0"/>
        <v>259</v>
      </c>
      <c r="F13" s="16">
        <v>0.33333333333333331</v>
      </c>
      <c r="G13" s="16">
        <v>0.77708333333333335</v>
      </c>
      <c r="H13" s="16">
        <v>1.7361111111111112E-2</v>
      </c>
      <c r="I13" s="16">
        <f t="shared" si="1"/>
        <v>0.42638888888888893</v>
      </c>
      <c r="J13" s="36">
        <f t="shared" si="2"/>
        <v>614</v>
      </c>
      <c r="K13" s="15">
        <v>2</v>
      </c>
      <c r="L13" s="15">
        <v>5</v>
      </c>
      <c r="M13" s="15">
        <v>1</v>
      </c>
      <c r="N13" s="15"/>
      <c r="O13" s="32">
        <f t="shared" si="3"/>
        <v>450</v>
      </c>
      <c r="P13" s="23">
        <v>7.5</v>
      </c>
      <c r="Q13" s="23">
        <v>6.5</v>
      </c>
      <c r="R13" s="23">
        <v>6</v>
      </c>
      <c r="S13" s="23">
        <v>0</v>
      </c>
      <c r="T13" s="23">
        <v>3</v>
      </c>
      <c r="U13" s="23">
        <v>1.5</v>
      </c>
      <c r="V13" s="23">
        <v>3</v>
      </c>
      <c r="W13" s="64">
        <f t="shared" si="4"/>
        <v>27.5</v>
      </c>
      <c r="X13" s="24">
        <v>7</v>
      </c>
      <c r="Y13" s="60">
        <f t="shared" si="5"/>
        <v>1288.5</v>
      </c>
      <c r="Z13" s="68">
        <v>8</v>
      </c>
      <c r="AC13" s="72"/>
    </row>
    <row r="15" spans="2:29" x14ac:dyDescent="0.2">
      <c r="K15" s="41"/>
    </row>
    <row r="16" spans="2:29" x14ac:dyDescent="0.2">
      <c r="K16" s="41"/>
    </row>
    <row r="17" spans="11:21" x14ac:dyDescent="0.2">
      <c r="K17" s="41"/>
    </row>
    <row r="18" spans="11:21" x14ac:dyDescent="0.2">
      <c r="K18" s="41"/>
    </row>
    <row r="19" spans="11:21" x14ac:dyDescent="0.2">
      <c r="K19" s="41"/>
      <c r="U19" s="41"/>
    </row>
    <row r="20" spans="11:21" x14ac:dyDescent="0.2">
      <c r="K20" s="41"/>
    </row>
    <row r="21" spans="11:21" x14ac:dyDescent="0.2">
      <c r="K21" s="41"/>
    </row>
    <row r="22" spans="11:21" x14ac:dyDescent="0.2">
      <c r="K22" s="41"/>
    </row>
    <row r="23" spans="11:21" x14ac:dyDescent="0.2">
      <c r="K23" s="41"/>
    </row>
    <row r="24" spans="11:21" x14ac:dyDescent="0.2">
      <c r="K24" s="41"/>
    </row>
    <row r="36" spans="21:21" x14ac:dyDescent="0.2">
      <c r="U36" s="41"/>
    </row>
  </sheetData>
  <mergeCells count="5">
    <mergeCell ref="C2:E2"/>
    <mergeCell ref="K2:O2"/>
    <mergeCell ref="F2:J2"/>
    <mergeCell ref="P2:X2"/>
    <mergeCell ref="Y2:Z2"/>
  </mergeCells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320F-AF7A-D74B-A931-E90AA26765E6}">
  <sheetPr>
    <tabColor theme="9" tint="0.79998168889431442"/>
  </sheetPr>
  <dimension ref="B2:AM62"/>
  <sheetViews>
    <sheetView workbookViewId="0">
      <selection activeCell="I32" sqref="I32:I41"/>
    </sheetView>
  </sheetViews>
  <sheetFormatPr baseColWidth="10" defaultRowHeight="15" x14ac:dyDescent="0.2"/>
  <cols>
    <col min="1" max="1" width="5.1640625" style="1" customWidth="1"/>
    <col min="2" max="2" width="33.83203125" style="1" bestFit="1" customWidth="1"/>
    <col min="3" max="3" width="11.1640625" style="1" customWidth="1"/>
    <col min="4" max="4" width="12.33203125" style="1" customWidth="1"/>
    <col min="5" max="5" width="9.6640625" style="1" customWidth="1"/>
    <col min="6" max="6" width="10.83203125" style="1"/>
    <col min="7" max="7" width="33.83203125" style="1" bestFit="1" customWidth="1"/>
    <col min="8" max="8" width="18.5" style="1" customWidth="1"/>
    <col min="9" max="10" width="9.83203125" style="1" customWidth="1"/>
    <col min="11" max="11" width="33" style="1" bestFit="1" customWidth="1"/>
    <col min="12" max="12" width="28.83203125" style="1" customWidth="1"/>
    <col min="13" max="16" width="12.5" style="1" customWidth="1"/>
    <col min="17" max="16384" width="10.83203125" style="1"/>
  </cols>
  <sheetData>
    <row r="2" spans="2:39" x14ac:dyDescent="0.2">
      <c r="B2" s="77" t="s">
        <v>42</v>
      </c>
      <c r="C2" s="77"/>
      <c r="D2" s="77"/>
      <c r="E2" s="77"/>
      <c r="G2" s="77" t="s">
        <v>43</v>
      </c>
      <c r="H2" s="77"/>
      <c r="I2" s="77"/>
      <c r="J2" s="69"/>
    </row>
    <row r="3" spans="2:39" ht="51" customHeight="1" x14ac:dyDescent="0.2">
      <c r="B3" s="39" t="s">
        <v>0</v>
      </c>
      <c r="C3" s="39" t="s">
        <v>37</v>
      </c>
      <c r="D3" s="40" t="s">
        <v>60</v>
      </c>
      <c r="E3" s="39" t="s">
        <v>38</v>
      </c>
      <c r="G3" s="39" t="s">
        <v>0</v>
      </c>
      <c r="H3" s="40" t="s">
        <v>39</v>
      </c>
      <c r="I3" s="39" t="s">
        <v>38</v>
      </c>
    </row>
    <row r="4" spans="2:39" x14ac:dyDescent="0.2">
      <c r="B4" s="38" t="s">
        <v>1</v>
      </c>
      <c r="C4" s="44" t="s">
        <v>55</v>
      </c>
      <c r="D4" s="44"/>
      <c r="E4" s="44">
        <v>0</v>
      </c>
      <c r="F4" s="47"/>
      <c r="G4" s="38" t="s">
        <v>1</v>
      </c>
      <c r="H4" s="67">
        <v>19</v>
      </c>
      <c r="I4" s="44">
        <v>10</v>
      </c>
    </row>
    <row r="5" spans="2:39" x14ac:dyDescent="0.2">
      <c r="B5" s="37" t="s">
        <v>7</v>
      </c>
      <c r="C5" s="45">
        <v>15</v>
      </c>
      <c r="D5" s="45">
        <v>49</v>
      </c>
      <c r="E5" s="45">
        <v>5</v>
      </c>
      <c r="F5" s="46"/>
      <c r="G5" s="37" t="s">
        <v>7</v>
      </c>
      <c r="H5" s="45">
        <v>14</v>
      </c>
      <c r="I5" s="45">
        <v>4</v>
      </c>
      <c r="U5" s="42"/>
      <c r="W5" s="42"/>
      <c r="Y5" s="42"/>
      <c r="AA5" s="42"/>
      <c r="AC5" s="42"/>
      <c r="AE5" s="42"/>
      <c r="AG5" s="42"/>
      <c r="AI5" s="42"/>
      <c r="AK5" s="42"/>
      <c r="AM5" s="42"/>
    </row>
    <row r="6" spans="2:39" x14ac:dyDescent="0.2">
      <c r="B6" s="38" t="s">
        <v>8</v>
      </c>
      <c r="C6" s="44">
        <v>6</v>
      </c>
      <c r="D6" s="44"/>
      <c r="E6" s="44">
        <v>10</v>
      </c>
      <c r="F6" s="46"/>
      <c r="G6" s="38" t="s">
        <v>8</v>
      </c>
      <c r="H6" s="67">
        <v>16</v>
      </c>
      <c r="I6" s="44">
        <v>8</v>
      </c>
    </row>
    <row r="7" spans="2:39" x14ac:dyDescent="0.2">
      <c r="B7" s="37" t="s">
        <v>36</v>
      </c>
      <c r="C7" s="45">
        <v>19</v>
      </c>
      <c r="D7" s="45">
        <v>5</v>
      </c>
      <c r="E7" s="45">
        <v>4</v>
      </c>
      <c r="F7" s="46"/>
      <c r="G7" s="37" t="s">
        <v>36</v>
      </c>
      <c r="H7" s="66">
        <v>15</v>
      </c>
      <c r="I7" s="45">
        <v>6.5</v>
      </c>
    </row>
    <row r="8" spans="2:39" x14ac:dyDescent="0.2">
      <c r="B8" s="38" t="s">
        <v>9</v>
      </c>
      <c r="C8" s="44">
        <v>14</v>
      </c>
      <c r="D8" s="44">
        <v>1</v>
      </c>
      <c r="E8" s="44">
        <v>9</v>
      </c>
      <c r="F8" s="46"/>
      <c r="G8" s="38" t="s">
        <v>9</v>
      </c>
      <c r="H8" s="44">
        <v>13</v>
      </c>
      <c r="I8" s="44">
        <v>2</v>
      </c>
    </row>
    <row r="9" spans="2:39" x14ac:dyDescent="0.2">
      <c r="B9" s="37" t="s">
        <v>10</v>
      </c>
      <c r="C9" s="45">
        <v>16</v>
      </c>
      <c r="D9" s="45">
        <v>2</v>
      </c>
      <c r="E9" s="45">
        <v>7.5</v>
      </c>
      <c r="F9" s="46"/>
      <c r="G9" s="37" t="s">
        <v>10</v>
      </c>
      <c r="H9" s="45">
        <v>12</v>
      </c>
      <c r="I9" s="45">
        <v>1</v>
      </c>
    </row>
    <row r="10" spans="2:39" x14ac:dyDescent="0.2">
      <c r="B10" s="38" t="s">
        <v>6</v>
      </c>
      <c r="C10" s="44">
        <v>22</v>
      </c>
      <c r="D10" s="44">
        <v>38</v>
      </c>
      <c r="E10" s="44">
        <v>3</v>
      </c>
      <c r="F10" s="46"/>
      <c r="G10" s="38" t="s">
        <v>6</v>
      </c>
      <c r="H10" s="44">
        <v>14</v>
      </c>
      <c r="I10" s="44">
        <v>4</v>
      </c>
    </row>
    <row r="11" spans="2:39" x14ac:dyDescent="0.2">
      <c r="B11" s="37" t="s">
        <v>2</v>
      </c>
      <c r="C11" s="45" t="s">
        <v>55</v>
      </c>
      <c r="D11" s="45"/>
      <c r="E11" s="45">
        <v>0</v>
      </c>
      <c r="F11" s="46"/>
      <c r="G11" s="37" t="s">
        <v>2</v>
      </c>
      <c r="H11" s="45">
        <v>14</v>
      </c>
      <c r="I11" s="45">
        <v>4</v>
      </c>
    </row>
    <row r="12" spans="2:39" x14ac:dyDescent="0.2">
      <c r="B12" s="38" t="s">
        <v>5</v>
      </c>
      <c r="C12" s="44">
        <v>14</v>
      </c>
      <c r="D12" s="44">
        <v>60</v>
      </c>
      <c r="E12" s="44">
        <v>6</v>
      </c>
      <c r="F12" s="46"/>
      <c r="G12" s="38" t="s">
        <v>5</v>
      </c>
      <c r="H12" s="67">
        <v>18</v>
      </c>
      <c r="I12" s="44">
        <v>9</v>
      </c>
    </row>
    <row r="13" spans="2:39" x14ac:dyDescent="0.2">
      <c r="B13" s="37" t="s">
        <v>11</v>
      </c>
      <c r="C13" s="45">
        <v>19</v>
      </c>
      <c r="D13" s="45">
        <v>1</v>
      </c>
      <c r="E13" s="45">
        <v>7.5</v>
      </c>
      <c r="F13" s="46"/>
      <c r="G13" s="37" t="s">
        <v>11</v>
      </c>
      <c r="H13" s="66">
        <v>15</v>
      </c>
      <c r="I13" s="45">
        <v>6.5</v>
      </c>
    </row>
    <row r="16" spans="2:39" x14ac:dyDescent="0.2">
      <c r="B16" s="77" t="s">
        <v>76</v>
      </c>
      <c r="C16" s="77"/>
      <c r="D16" s="77"/>
      <c r="E16" s="69"/>
      <c r="G16" s="77" t="s">
        <v>44</v>
      </c>
      <c r="H16" s="77"/>
      <c r="I16" s="77"/>
      <c r="J16" s="69"/>
      <c r="K16" s="77" t="s">
        <v>45</v>
      </c>
      <c r="L16" s="77"/>
      <c r="M16" s="77"/>
      <c r="N16" s="77"/>
      <c r="O16" s="77"/>
      <c r="P16" s="77"/>
    </row>
    <row r="17" spans="2:16" ht="44" customHeight="1" x14ac:dyDescent="0.2">
      <c r="B17" s="39" t="s">
        <v>0</v>
      </c>
      <c r="C17" s="40" t="s">
        <v>40</v>
      </c>
      <c r="D17" s="39" t="s">
        <v>38</v>
      </c>
      <c r="G17" s="39" t="s">
        <v>0</v>
      </c>
      <c r="H17" s="40" t="s">
        <v>41</v>
      </c>
      <c r="I17" s="39" t="s">
        <v>38</v>
      </c>
      <c r="K17" s="39" t="s">
        <v>0</v>
      </c>
      <c r="L17" s="40" t="s">
        <v>46</v>
      </c>
      <c r="M17" s="39" t="s">
        <v>47</v>
      </c>
      <c r="N17" s="39" t="s">
        <v>73</v>
      </c>
      <c r="O17" s="39" t="s">
        <v>74</v>
      </c>
      <c r="P17" s="39" t="s">
        <v>38</v>
      </c>
    </row>
    <row r="18" spans="2:16" x14ac:dyDescent="0.2">
      <c r="B18" s="38" t="s">
        <v>1</v>
      </c>
      <c r="C18" s="44">
        <v>10</v>
      </c>
      <c r="D18" s="44">
        <v>6</v>
      </c>
      <c r="G18" s="38" t="s">
        <v>1</v>
      </c>
      <c r="H18" s="70">
        <v>9.3055555555555558E-2</v>
      </c>
      <c r="I18" s="44">
        <v>7</v>
      </c>
      <c r="K18" s="38" t="s">
        <v>1</v>
      </c>
      <c r="L18" s="44">
        <v>3.05</v>
      </c>
      <c r="M18" s="70">
        <v>0.12777777777777777</v>
      </c>
      <c r="N18" s="44">
        <v>7.5</v>
      </c>
      <c r="O18" s="44">
        <v>9</v>
      </c>
      <c r="P18" s="44">
        <v>9</v>
      </c>
    </row>
    <row r="19" spans="2:16" x14ac:dyDescent="0.2">
      <c r="B19" s="37" t="s">
        <v>7</v>
      </c>
      <c r="C19" s="45">
        <v>10</v>
      </c>
      <c r="D19" s="45">
        <v>6</v>
      </c>
      <c r="G19" s="37" t="s">
        <v>7</v>
      </c>
      <c r="H19" s="71">
        <v>8.5416666666666669E-2</v>
      </c>
      <c r="I19" s="45">
        <v>8</v>
      </c>
      <c r="K19" s="37" t="s">
        <v>7</v>
      </c>
      <c r="L19" s="45">
        <v>2.8</v>
      </c>
      <c r="M19" s="71">
        <v>0.15208333333333332</v>
      </c>
      <c r="N19" s="45">
        <v>5</v>
      </c>
      <c r="O19" s="45">
        <v>4</v>
      </c>
      <c r="P19" s="45">
        <v>4.5</v>
      </c>
    </row>
    <row r="20" spans="2:16" x14ac:dyDescent="0.2">
      <c r="B20" s="38" t="s">
        <v>8</v>
      </c>
      <c r="C20" s="44">
        <v>10</v>
      </c>
      <c r="D20" s="44">
        <v>6</v>
      </c>
      <c r="G20" s="38" t="s">
        <v>8</v>
      </c>
      <c r="H20" s="70">
        <v>5.0694444444444445E-2</v>
      </c>
      <c r="I20" s="44">
        <v>9</v>
      </c>
      <c r="K20" s="38" t="s">
        <v>8</v>
      </c>
      <c r="L20" s="44">
        <v>2.4</v>
      </c>
      <c r="M20" s="70">
        <v>0.20694444444444443</v>
      </c>
      <c r="N20" s="44">
        <v>4</v>
      </c>
      <c r="O20" s="44">
        <v>1</v>
      </c>
      <c r="P20" s="44">
        <v>1</v>
      </c>
    </row>
    <row r="21" spans="2:16" x14ac:dyDescent="0.2">
      <c r="B21" s="37" t="s">
        <v>36</v>
      </c>
      <c r="C21" s="45">
        <v>10</v>
      </c>
      <c r="D21" s="45">
        <v>6</v>
      </c>
      <c r="G21" s="37" t="s">
        <v>36</v>
      </c>
      <c r="H21" s="71">
        <v>0.23055555555555557</v>
      </c>
      <c r="I21" s="45">
        <v>3</v>
      </c>
      <c r="K21" s="37" t="s">
        <v>36</v>
      </c>
      <c r="L21" s="45">
        <v>2.85</v>
      </c>
      <c r="M21" s="71">
        <v>0.15625</v>
      </c>
      <c r="N21" s="45">
        <v>6</v>
      </c>
      <c r="O21" s="45">
        <v>3</v>
      </c>
      <c r="P21" s="45">
        <v>4.5</v>
      </c>
    </row>
    <row r="22" spans="2:16" x14ac:dyDescent="0.2">
      <c r="B22" s="38" t="s">
        <v>9</v>
      </c>
      <c r="C22" s="44">
        <v>10</v>
      </c>
      <c r="D22" s="44">
        <v>6</v>
      </c>
      <c r="G22" s="38" t="s">
        <v>9</v>
      </c>
      <c r="H22" s="70">
        <v>0.15972222222222221</v>
      </c>
      <c r="I22" s="44">
        <v>5</v>
      </c>
      <c r="K22" s="38" t="s">
        <v>9</v>
      </c>
      <c r="L22" s="44">
        <v>1.9</v>
      </c>
      <c r="M22" s="70">
        <v>0.15069444444444444</v>
      </c>
      <c r="N22" s="44">
        <v>1</v>
      </c>
      <c r="O22" s="44">
        <v>5</v>
      </c>
      <c r="P22" s="44">
        <v>2</v>
      </c>
    </row>
    <row r="23" spans="2:16" x14ac:dyDescent="0.2">
      <c r="B23" s="37" t="s">
        <v>10</v>
      </c>
      <c r="C23" s="45" t="s">
        <v>71</v>
      </c>
      <c r="D23" s="45"/>
      <c r="G23" s="37" t="s">
        <v>10</v>
      </c>
      <c r="H23" s="71">
        <v>0.23819444444444443</v>
      </c>
      <c r="I23" s="45">
        <v>2</v>
      </c>
      <c r="K23" s="37" t="s">
        <v>10</v>
      </c>
      <c r="L23" s="45">
        <v>3.1</v>
      </c>
      <c r="M23" s="71">
        <v>0.16250000000000001</v>
      </c>
      <c r="N23" s="45">
        <v>9</v>
      </c>
      <c r="O23" s="45">
        <v>2</v>
      </c>
      <c r="P23" s="45">
        <v>7</v>
      </c>
    </row>
    <row r="24" spans="2:16" x14ac:dyDescent="0.2">
      <c r="B24" s="38" t="s">
        <v>6</v>
      </c>
      <c r="C24" s="44">
        <v>10</v>
      </c>
      <c r="D24" s="44">
        <v>6</v>
      </c>
      <c r="G24" s="38" t="s">
        <v>6</v>
      </c>
      <c r="H24" s="70">
        <v>0.20555555555555555</v>
      </c>
      <c r="I24" s="44">
        <v>4</v>
      </c>
      <c r="K24" s="38" t="s">
        <v>6</v>
      </c>
      <c r="L24" s="44">
        <v>3.15</v>
      </c>
      <c r="M24" s="70">
        <v>0.12638888888888888</v>
      </c>
      <c r="N24" s="44">
        <v>10</v>
      </c>
      <c r="O24" s="44">
        <v>10</v>
      </c>
      <c r="P24" s="44">
        <v>10</v>
      </c>
    </row>
    <row r="25" spans="2:16" x14ac:dyDescent="0.2">
      <c r="B25" s="37" t="s">
        <v>2</v>
      </c>
      <c r="C25" s="45">
        <v>9</v>
      </c>
      <c r="D25" s="45">
        <v>5</v>
      </c>
      <c r="G25" s="37" t="s">
        <v>2</v>
      </c>
      <c r="H25" s="71">
        <v>0.13958333333333334</v>
      </c>
      <c r="I25" s="45">
        <v>6</v>
      </c>
      <c r="K25" s="37" t="s">
        <v>2</v>
      </c>
      <c r="L25" s="45">
        <v>3.05</v>
      </c>
      <c r="M25" s="71">
        <v>0.13333333333333333</v>
      </c>
      <c r="N25" s="45">
        <v>7.5</v>
      </c>
      <c r="O25" s="45">
        <v>8</v>
      </c>
      <c r="P25" s="45">
        <v>8</v>
      </c>
    </row>
    <row r="26" spans="2:16" x14ac:dyDescent="0.2">
      <c r="B26" s="38" t="s">
        <v>5</v>
      </c>
      <c r="C26" s="44">
        <v>10</v>
      </c>
      <c r="D26" s="44">
        <v>6</v>
      </c>
      <c r="G26" s="38" t="s">
        <v>5</v>
      </c>
      <c r="H26" s="70">
        <v>4.027777777777778E-2</v>
      </c>
      <c r="I26" s="44">
        <v>10</v>
      </c>
      <c r="K26" s="38" t="s">
        <v>5</v>
      </c>
      <c r="L26" s="44">
        <v>2.35</v>
      </c>
      <c r="M26" s="70">
        <v>0.13958333333333334</v>
      </c>
      <c r="N26" s="44">
        <v>3</v>
      </c>
      <c r="O26" s="44">
        <v>7</v>
      </c>
      <c r="P26" s="44">
        <v>6</v>
      </c>
    </row>
    <row r="27" spans="2:16" x14ac:dyDescent="0.2">
      <c r="B27" s="37" t="s">
        <v>11</v>
      </c>
      <c r="C27" s="45">
        <v>10</v>
      </c>
      <c r="D27" s="45">
        <v>6</v>
      </c>
      <c r="G27" s="37" t="s">
        <v>11</v>
      </c>
      <c r="H27" s="45" t="s">
        <v>72</v>
      </c>
      <c r="I27" s="45"/>
      <c r="K27" s="37" t="s">
        <v>11</v>
      </c>
      <c r="L27" s="45">
        <v>2.2000000000000002</v>
      </c>
      <c r="M27" s="71">
        <v>0.14444444444444443</v>
      </c>
      <c r="N27" s="45">
        <v>2</v>
      </c>
      <c r="O27" s="45">
        <v>6</v>
      </c>
      <c r="P27" s="45">
        <v>3</v>
      </c>
    </row>
    <row r="30" spans="2:16" x14ac:dyDescent="0.2">
      <c r="B30" s="77" t="s">
        <v>48</v>
      </c>
      <c r="C30" s="77"/>
      <c r="D30" s="77"/>
      <c r="E30" s="69"/>
      <c r="G30" s="77" t="s">
        <v>50</v>
      </c>
      <c r="H30" s="77"/>
      <c r="I30" s="77"/>
      <c r="J30" s="69"/>
    </row>
    <row r="31" spans="2:16" ht="32" x14ac:dyDescent="0.2">
      <c r="B31" s="39" t="s">
        <v>0</v>
      </c>
      <c r="C31" s="40" t="s">
        <v>49</v>
      </c>
      <c r="D31" s="39" t="s">
        <v>38</v>
      </c>
      <c r="G31" s="39" t="s">
        <v>0</v>
      </c>
      <c r="H31" s="40" t="s">
        <v>51</v>
      </c>
      <c r="I31" s="39" t="s">
        <v>38</v>
      </c>
    </row>
    <row r="32" spans="2:16" x14ac:dyDescent="0.2">
      <c r="B32" s="38" t="s">
        <v>1</v>
      </c>
      <c r="C32" s="44">
        <v>0</v>
      </c>
      <c r="D32" s="44">
        <v>8.5</v>
      </c>
      <c r="G32" s="38" t="s">
        <v>1</v>
      </c>
      <c r="H32" s="70">
        <v>0.13958333333333334</v>
      </c>
      <c r="I32" s="44">
        <v>4</v>
      </c>
    </row>
    <row r="33" spans="2:9" x14ac:dyDescent="0.2">
      <c r="B33" s="37" t="s">
        <v>7</v>
      </c>
      <c r="C33" s="45">
        <v>0</v>
      </c>
      <c r="D33" s="45">
        <v>8.5</v>
      </c>
      <c r="G33" s="37" t="s">
        <v>7</v>
      </c>
      <c r="H33" s="71">
        <v>0.17083333333333334</v>
      </c>
      <c r="I33" s="45">
        <v>2</v>
      </c>
    </row>
    <row r="34" spans="2:9" x14ac:dyDescent="0.2">
      <c r="B34" s="38" t="s">
        <v>8</v>
      </c>
      <c r="C34" s="44">
        <v>0</v>
      </c>
      <c r="D34" s="44">
        <v>8.5</v>
      </c>
      <c r="G34" s="38" t="s">
        <v>8</v>
      </c>
      <c r="H34" s="70">
        <v>5.1388888888888887E-2</v>
      </c>
      <c r="I34" s="44">
        <v>9</v>
      </c>
    </row>
    <row r="35" spans="2:9" x14ac:dyDescent="0.2">
      <c r="B35" s="37" t="s">
        <v>36</v>
      </c>
      <c r="C35" s="45">
        <v>2</v>
      </c>
      <c r="D35" s="45">
        <v>5</v>
      </c>
      <c r="G35" s="37" t="s">
        <v>36</v>
      </c>
      <c r="H35" s="71">
        <v>0.33333333333333331</v>
      </c>
      <c r="I35" s="45">
        <v>1</v>
      </c>
    </row>
    <row r="36" spans="2:9" x14ac:dyDescent="0.2">
      <c r="B36" s="38" t="s">
        <v>9</v>
      </c>
      <c r="C36" s="44">
        <v>0</v>
      </c>
      <c r="D36" s="44">
        <v>8.5</v>
      </c>
      <c r="G36" s="38" t="s">
        <v>9</v>
      </c>
      <c r="H36" s="70">
        <v>0.13055555555555556</v>
      </c>
      <c r="I36" s="44">
        <v>6</v>
      </c>
    </row>
    <row r="37" spans="2:9" x14ac:dyDescent="0.2">
      <c r="B37" s="37" t="s">
        <v>10</v>
      </c>
      <c r="C37" s="45">
        <v>3</v>
      </c>
      <c r="D37" s="45">
        <v>4</v>
      </c>
      <c r="G37" s="37" t="s">
        <v>10</v>
      </c>
      <c r="H37" s="71">
        <v>0.05</v>
      </c>
      <c r="I37" s="45">
        <v>10</v>
      </c>
    </row>
    <row r="38" spans="2:9" x14ac:dyDescent="0.2">
      <c r="B38" s="38" t="s">
        <v>6</v>
      </c>
      <c r="C38" s="44">
        <v>5</v>
      </c>
      <c r="D38" s="44">
        <v>3</v>
      </c>
      <c r="G38" s="38" t="s">
        <v>6</v>
      </c>
      <c r="H38" s="70">
        <v>0.13402777777777777</v>
      </c>
      <c r="I38" s="44">
        <v>5</v>
      </c>
    </row>
    <row r="39" spans="2:9" x14ac:dyDescent="0.2">
      <c r="B39" s="37" t="s">
        <v>2</v>
      </c>
      <c r="C39" s="45">
        <v>6</v>
      </c>
      <c r="D39" s="45">
        <v>1.5</v>
      </c>
      <c r="G39" s="37" t="s">
        <v>2</v>
      </c>
      <c r="H39" s="71">
        <v>7.2222222222222215E-2</v>
      </c>
      <c r="I39" s="45">
        <v>8</v>
      </c>
    </row>
    <row r="40" spans="2:9" x14ac:dyDescent="0.2">
      <c r="B40" s="38" t="s">
        <v>5</v>
      </c>
      <c r="C40" s="44">
        <v>1</v>
      </c>
      <c r="D40" s="44">
        <v>6</v>
      </c>
      <c r="G40" s="38" t="s">
        <v>5</v>
      </c>
      <c r="H40" s="70">
        <v>0.1111111111111111</v>
      </c>
      <c r="I40" s="44">
        <v>7</v>
      </c>
    </row>
    <row r="41" spans="2:9" x14ac:dyDescent="0.2">
      <c r="B41" s="37" t="s">
        <v>11</v>
      </c>
      <c r="C41" s="45">
        <v>6</v>
      </c>
      <c r="D41" s="45">
        <v>1.5</v>
      </c>
      <c r="G41" s="37" t="s">
        <v>11</v>
      </c>
      <c r="H41" s="71">
        <v>0.14444444444444443</v>
      </c>
      <c r="I41" s="45">
        <v>3</v>
      </c>
    </row>
    <row r="47" spans="2:9" x14ac:dyDescent="0.2">
      <c r="B47" s="42"/>
      <c r="D47" s="42"/>
      <c r="E47" s="42"/>
      <c r="F47" s="42"/>
      <c r="G47" s="42"/>
    </row>
    <row r="52" spans="2:2" x14ac:dyDescent="0.2">
      <c r="B52" s="42"/>
    </row>
    <row r="53" spans="2:2" x14ac:dyDescent="0.2">
      <c r="B53" s="42"/>
    </row>
    <row r="54" spans="2:2" x14ac:dyDescent="0.2">
      <c r="B54" s="42"/>
    </row>
    <row r="55" spans="2:2" x14ac:dyDescent="0.2">
      <c r="B55" s="42"/>
    </row>
    <row r="56" spans="2:2" x14ac:dyDescent="0.2">
      <c r="B56" s="42"/>
    </row>
    <row r="62" spans="2:2" hidden="1" x14ac:dyDescent="0.2"/>
  </sheetData>
  <mergeCells count="7">
    <mergeCell ref="G30:I30"/>
    <mergeCell ref="B30:D30"/>
    <mergeCell ref="K16:P16"/>
    <mergeCell ref="B2:E2"/>
    <mergeCell ref="G2:I2"/>
    <mergeCell ref="G16:I16"/>
    <mergeCell ref="B16:D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1A18-EE5F-C84F-A640-D4139B8FDA8A}">
  <dimension ref="B2:AF21"/>
  <sheetViews>
    <sheetView topLeftCell="A2" workbookViewId="0">
      <selection activeCell="G20" sqref="G20"/>
    </sheetView>
  </sheetViews>
  <sheetFormatPr baseColWidth="10" defaultRowHeight="15" x14ac:dyDescent="0.2"/>
  <cols>
    <col min="2" max="29" width="16.1640625" customWidth="1"/>
  </cols>
  <sheetData>
    <row r="2" spans="2:32" x14ac:dyDescent="0.2">
      <c r="B2" s="38" t="s">
        <v>1</v>
      </c>
      <c r="C2" s="38"/>
      <c r="D2" s="38"/>
      <c r="E2" s="37" t="s">
        <v>7</v>
      </c>
      <c r="F2" s="38"/>
      <c r="H2" s="38" t="s">
        <v>8</v>
      </c>
      <c r="K2" s="37" t="s">
        <v>36</v>
      </c>
      <c r="L2" s="37"/>
      <c r="M2" s="37"/>
      <c r="N2" s="38" t="s">
        <v>9</v>
      </c>
      <c r="O2" s="38"/>
      <c r="P2" s="38"/>
      <c r="Q2" s="38"/>
      <c r="R2" s="37" t="s">
        <v>10</v>
      </c>
      <c r="S2" s="37"/>
      <c r="T2" s="37"/>
      <c r="U2" s="38" t="s">
        <v>6</v>
      </c>
      <c r="W2" s="38"/>
      <c r="X2" s="37" t="s">
        <v>2</v>
      </c>
      <c r="Y2" s="37"/>
      <c r="Z2" s="37"/>
      <c r="AA2" s="38" t="s">
        <v>5</v>
      </c>
      <c r="AD2" s="37" t="s">
        <v>11</v>
      </c>
    </row>
    <row r="3" spans="2:32" x14ac:dyDescent="0.2">
      <c r="B3" t="s">
        <v>61</v>
      </c>
      <c r="C3" t="s">
        <v>62</v>
      </c>
      <c r="D3" t="s">
        <v>63</v>
      </c>
      <c r="E3" t="s">
        <v>61</v>
      </c>
      <c r="F3" t="s">
        <v>62</v>
      </c>
      <c r="G3" t="s">
        <v>63</v>
      </c>
      <c r="H3" t="s">
        <v>61</v>
      </c>
      <c r="I3" t="s">
        <v>62</v>
      </c>
      <c r="J3" t="s">
        <v>63</v>
      </c>
      <c r="K3" t="s">
        <v>61</v>
      </c>
      <c r="L3" t="s">
        <v>62</v>
      </c>
      <c r="M3" t="s">
        <v>63</v>
      </c>
      <c r="N3" t="s">
        <v>61</v>
      </c>
      <c r="O3" t="s">
        <v>62</v>
      </c>
      <c r="P3" t="s">
        <v>63</v>
      </c>
      <c r="R3" t="s">
        <v>61</v>
      </c>
      <c r="S3" t="s">
        <v>62</v>
      </c>
      <c r="T3" t="s">
        <v>63</v>
      </c>
      <c r="U3" t="s">
        <v>61</v>
      </c>
      <c r="V3" t="s">
        <v>62</v>
      </c>
      <c r="W3" t="s">
        <v>63</v>
      </c>
      <c r="X3" t="s">
        <v>61</v>
      </c>
      <c r="Y3" t="s">
        <v>62</v>
      </c>
      <c r="Z3" t="s">
        <v>63</v>
      </c>
      <c r="AA3" t="s">
        <v>61</v>
      </c>
      <c r="AB3" t="s">
        <v>62</v>
      </c>
      <c r="AC3" t="s">
        <v>63</v>
      </c>
      <c r="AD3" t="s">
        <v>61</v>
      </c>
      <c r="AE3" t="s">
        <v>62</v>
      </c>
      <c r="AF3" t="s">
        <v>63</v>
      </c>
    </row>
    <row r="4" spans="2:32" x14ac:dyDescent="0.2">
      <c r="B4" s="49">
        <v>0.59027777777777779</v>
      </c>
      <c r="C4" s="49">
        <v>0.61458333333333337</v>
      </c>
      <c r="D4" s="49">
        <f>C4-B4</f>
        <v>2.430555555555558E-2</v>
      </c>
      <c r="E4" s="49">
        <v>0.40277777777777779</v>
      </c>
      <c r="F4" s="49">
        <v>0.40625</v>
      </c>
      <c r="G4" s="49">
        <f>F4-E4</f>
        <v>3.4722222222222099E-3</v>
      </c>
      <c r="H4" s="49">
        <v>0.39513888888888887</v>
      </c>
      <c r="I4" s="49">
        <v>0.40138888888888891</v>
      </c>
      <c r="J4" s="49">
        <f>I4-H4</f>
        <v>6.2500000000000333E-3</v>
      </c>
      <c r="K4" s="49">
        <v>0.38611111111111113</v>
      </c>
      <c r="L4" s="49">
        <v>0.39027777777777778</v>
      </c>
      <c r="M4" s="49">
        <f>L4-K4</f>
        <v>4.1666666666666519E-3</v>
      </c>
      <c r="N4" s="49">
        <v>0.52152777777777781</v>
      </c>
      <c r="O4" s="49">
        <v>0.52222222222222225</v>
      </c>
      <c r="P4" s="49">
        <f>O4-N4</f>
        <v>6.9444444444444198E-4</v>
      </c>
      <c r="Q4" s="49"/>
      <c r="R4" s="49">
        <v>0.3972222222222222</v>
      </c>
      <c r="S4" s="49">
        <v>0.40208333333333335</v>
      </c>
      <c r="T4" s="49">
        <f>S4-R4</f>
        <v>4.8611111111111494E-3</v>
      </c>
      <c r="U4" s="49">
        <v>0.38958333333333334</v>
      </c>
      <c r="V4" s="49">
        <v>0.39166666666666666</v>
      </c>
      <c r="W4" s="49">
        <f>V4-U4</f>
        <v>2.0833333333333259E-3</v>
      </c>
      <c r="X4" s="49">
        <v>0.60763888888888884</v>
      </c>
      <c r="Y4" s="49">
        <v>0.6166666666666667</v>
      </c>
      <c r="Z4" s="49">
        <f>Y4-X4</f>
        <v>9.0277777777778567E-3</v>
      </c>
      <c r="AA4" s="49">
        <v>0.3840277777777778</v>
      </c>
      <c r="AB4" s="49">
        <v>0.3888888888888889</v>
      </c>
      <c r="AC4" s="49">
        <f>AB4-AA4</f>
        <v>4.8611111111110938E-3</v>
      </c>
      <c r="AD4" s="5">
        <v>0.3923611111111111</v>
      </c>
      <c r="AE4" s="5">
        <v>0.39583333333333331</v>
      </c>
      <c r="AF4" s="5">
        <f>AE4-AD4</f>
        <v>3.4722222222222099E-3</v>
      </c>
    </row>
    <row r="5" spans="2:32" x14ac:dyDescent="0.2">
      <c r="B5" s="49"/>
      <c r="C5" s="49"/>
      <c r="D5" s="49"/>
      <c r="E5" s="49">
        <v>0.47222222222222221</v>
      </c>
      <c r="F5" s="49">
        <v>0.47569444444444442</v>
      </c>
      <c r="G5" s="49">
        <f t="shared" ref="G5:G7" si="0">F5-E5</f>
        <v>3.4722222222222099E-3</v>
      </c>
      <c r="H5" s="49">
        <v>0.56736111111111109</v>
      </c>
      <c r="I5" s="49">
        <v>0.57222222222222219</v>
      </c>
      <c r="J5" s="49">
        <f t="shared" ref="J5:J7" si="1">I5-H5</f>
        <v>4.8611111111110938E-3</v>
      </c>
      <c r="K5" s="49"/>
      <c r="L5" s="49"/>
      <c r="M5" s="49"/>
      <c r="N5" s="49">
        <v>0.39374999999999999</v>
      </c>
      <c r="O5" s="49">
        <v>0.39791666666666664</v>
      </c>
      <c r="P5" s="49">
        <f t="shared" ref="P5:P10" si="2">O5-N5</f>
        <v>4.1666666666666519E-3</v>
      </c>
      <c r="Q5" s="49"/>
      <c r="R5" s="49">
        <v>0.61944444444444446</v>
      </c>
      <c r="S5" s="49">
        <v>0.62361111111111112</v>
      </c>
      <c r="T5" s="49">
        <f>S5-R5</f>
        <v>4.1666666666666519E-3</v>
      </c>
      <c r="U5" s="49">
        <v>0.52777777777777779</v>
      </c>
      <c r="V5" s="49">
        <v>0.52986111111111112</v>
      </c>
      <c r="W5" s="49">
        <f t="shared" ref="W5:W8" si="3">V5-U5</f>
        <v>2.0833333333333259E-3</v>
      </c>
      <c r="X5" s="49"/>
      <c r="Y5" s="49"/>
      <c r="Z5" s="49"/>
      <c r="AA5" s="49">
        <v>0.62847222222222221</v>
      </c>
      <c r="AB5" s="49">
        <v>0.63055555555555554</v>
      </c>
      <c r="AC5" s="49">
        <f t="shared" ref="AC5:AC6" si="4">AB5-AA5</f>
        <v>2.0833333333333259E-3</v>
      </c>
      <c r="AD5" s="5">
        <v>0.47152777777777777</v>
      </c>
      <c r="AE5" s="5">
        <v>0.47361111111111109</v>
      </c>
      <c r="AF5" s="5">
        <f t="shared" ref="AF5:AF8" si="5">AE5-AD5</f>
        <v>2.0833333333333259E-3</v>
      </c>
    </row>
    <row r="6" spans="2:32" x14ac:dyDescent="0.2">
      <c r="B6" s="49"/>
      <c r="C6" s="49"/>
      <c r="D6" s="49"/>
      <c r="E6" s="49">
        <v>0.62777777777777777</v>
      </c>
      <c r="F6" s="49">
        <v>0.62986111111111109</v>
      </c>
      <c r="G6" s="49">
        <f t="shared" si="0"/>
        <v>2.0833333333333259E-3</v>
      </c>
      <c r="H6" s="49">
        <v>0.66319444444444442</v>
      </c>
      <c r="I6" s="49">
        <v>0.67291666666666672</v>
      </c>
      <c r="J6" s="49">
        <f t="shared" si="1"/>
        <v>9.7222222222222987E-3</v>
      </c>
      <c r="K6" s="49"/>
      <c r="L6" s="49"/>
      <c r="M6" s="49"/>
      <c r="N6" s="49"/>
      <c r="O6" s="49"/>
      <c r="P6" s="49">
        <f t="shared" si="2"/>
        <v>0</v>
      </c>
      <c r="Q6" s="49"/>
      <c r="R6" s="49"/>
      <c r="S6" s="49"/>
      <c r="T6" s="49"/>
      <c r="U6" s="49">
        <v>0.57361111111111107</v>
      </c>
      <c r="V6" s="49">
        <v>0.5756944444444444</v>
      </c>
      <c r="W6" s="49">
        <f t="shared" si="3"/>
        <v>2.0833333333333259E-3</v>
      </c>
      <c r="X6" s="49"/>
      <c r="Y6" s="49"/>
      <c r="Z6" s="49"/>
      <c r="AA6" s="49">
        <v>0.6645833333333333</v>
      </c>
      <c r="AB6" s="49">
        <v>0.67638888888888893</v>
      </c>
      <c r="AC6" s="49">
        <f t="shared" si="4"/>
        <v>1.1805555555555625E-2</v>
      </c>
      <c r="AD6" s="5">
        <v>0.51527777777777772</v>
      </c>
      <c r="AE6" s="5">
        <v>0.51666666666666672</v>
      </c>
      <c r="AF6" s="5">
        <f t="shared" si="5"/>
        <v>1.388888888888995E-3</v>
      </c>
    </row>
    <row r="7" spans="2:32" x14ac:dyDescent="0.2">
      <c r="B7" s="49"/>
      <c r="C7" s="49"/>
      <c r="D7" s="49"/>
      <c r="E7" s="49">
        <v>0.6645833333333333</v>
      </c>
      <c r="F7" s="49">
        <v>0.67986111111111114</v>
      </c>
      <c r="G7" s="49">
        <f t="shared" si="0"/>
        <v>1.5277777777777835E-2</v>
      </c>
      <c r="H7" s="49">
        <v>0.73472222222222228</v>
      </c>
      <c r="I7" s="49">
        <v>0.7368055555555556</v>
      </c>
      <c r="J7" s="49">
        <f t="shared" si="1"/>
        <v>2.0833333333333259E-3</v>
      </c>
      <c r="K7" s="49"/>
      <c r="L7" s="49"/>
      <c r="M7" s="49"/>
      <c r="N7" s="49"/>
      <c r="O7" s="49"/>
      <c r="P7" s="49">
        <f t="shared" si="2"/>
        <v>0</v>
      </c>
      <c r="Q7" s="49"/>
      <c r="R7" s="49"/>
      <c r="S7" s="49"/>
      <c r="T7" s="49"/>
      <c r="U7" s="49">
        <v>0.62847222222222221</v>
      </c>
      <c r="V7" s="49">
        <v>0.6333333333333333</v>
      </c>
      <c r="W7" s="49">
        <f t="shared" si="3"/>
        <v>4.8611111111110938E-3</v>
      </c>
      <c r="X7" s="49"/>
      <c r="Y7" s="49"/>
      <c r="Z7" s="49"/>
      <c r="AA7" s="49"/>
      <c r="AB7" s="49"/>
      <c r="AC7" s="49"/>
      <c r="AD7" s="5">
        <v>0.66111111111111109</v>
      </c>
      <c r="AE7" s="5">
        <v>0.6645833333333333</v>
      </c>
      <c r="AF7" s="5">
        <f t="shared" si="5"/>
        <v>3.4722222222222099E-3</v>
      </c>
    </row>
    <row r="8" spans="2:32" x14ac:dyDescent="0.2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>
        <f t="shared" si="2"/>
        <v>0</v>
      </c>
      <c r="Q8" s="49"/>
      <c r="R8" s="49"/>
      <c r="S8" s="49"/>
      <c r="T8" s="49"/>
      <c r="U8" s="49">
        <v>0.66180555555555554</v>
      </c>
      <c r="V8" s="49">
        <v>0.66874999999999996</v>
      </c>
      <c r="W8" s="49">
        <f t="shared" si="3"/>
        <v>6.9444444444444198E-3</v>
      </c>
      <c r="X8" s="49"/>
      <c r="Y8" s="49"/>
      <c r="Z8" s="49"/>
      <c r="AA8" s="49"/>
      <c r="AB8" s="49"/>
      <c r="AC8" s="49"/>
      <c r="AD8" s="5">
        <v>0.7104166666666667</v>
      </c>
      <c r="AE8" s="5">
        <v>0.71736111111111112</v>
      </c>
      <c r="AF8" s="5">
        <f t="shared" si="5"/>
        <v>6.9444444444444198E-3</v>
      </c>
    </row>
    <row r="9" spans="2:32" x14ac:dyDescent="0.2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>
        <f t="shared" si="2"/>
        <v>0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2:32" x14ac:dyDescent="0.2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>
        <f t="shared" si="2"/>
        <v>0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2:32" x14ac:dyDescent="0.2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2:32" x14ac:dyDescent="0.2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2:32" x14ac:dyDescent="0.2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2:32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2:32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2:32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2:29" x14ac:dyDescent="0.2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2:29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2:29" x14ac:dyDescent="0.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spans="2:29" x14ac:dyDescent="0.2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spans="2:29" x14ac:dyDescent="0.2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680-77EC-D842-937D-649BD8B63C06}">
  <dimension ref="B2:R55"/>
  <sheetViews>
    <sheetView zoomScale="121" zoomScaleNormal="100" workbookViewId="0">
      <selection activeCell="M19" sqref="M19"/>
    </sheetView>
  </sheetViews>
  <sheetFormatPr baseColWidth="10" defaultRowHeight="15" x14ac:dyDescent="0.2"/>
  <cols>
    <col min="2" max="2" width="13.5" bestFit="1" customWidth="1"/>
  </cols>
  <sheetData>
    <row r="2" spans="2:18" ht="16" customHeight="1" x14ac:dyDescent="0.2">
      <c r="B2" s="78" t="s">
        <v>1</v>
      </c>
      <c r="C2" s="78"/>
      <c r="D2" s="78"/>
      <c r="E2" s="78"/>
      <c r="F2" s="78"/>
      <c r="H2" s="78" t="s">
        <v>2</v>
      </c>
      <c r="I2" s="78"/>
      <c r="J2" s="78"/>
      <c r="K2" s="78"/>
      <c r="L2" s="78"/>
      <c r="N2" s="78" t="s">
        <v>69</v>
      </c>
      <c r="O2" s="78"/>
      <c r="P2" s="78"/>
      <c r="Q2" s="78"/>
      <c r="R2" s="78"/>
    </row>
    <row r="3" spans="2:18" x14ac:dyDescent="0.2">
      <c r="B3" s="50" t="s">
        <v>65</v>
      </c>
      <c r="C3" s="50" t="s">
        <v>53</v>
      </c>
      <c r="D3" s="50" t="s">
        <v>66</v>
      </c>
      <c r="E3" s="50" t="s">
        <v>67</v>
      </c>
      <c r="F3" s="50" t="s">
        <v>64</v>
      </c>
      <c r="H3" s="50" t="s">
        <v>65</v>
      </c>
      <c r="I3" s="50" t="s">
        <v>53</v>
      </c>
      <c r="J3" s="50" t="s">
        <v>66</v>
      </c>
      <c r="K3" s="50" t="s">
        <v>67</v>
      </c>
      <c r="L3" s="50" t="s">
        <v>64</v>
      </c>
      <c r="N3" s="50" t="s">
        <v>65</v>
      </c>
      <c r="O3" s="50" t="s">
        <v>53</v>
      </c>
      <c r="P3" s="50" t="s">
        <v>66</v>
      </c>
      <c r="Q3" s="50" t="s">
        <v>67</v>
      </c>
      <c r="R3" s="50" t="s">
        <v>64</v>
      </c>
    </row>
    <row r="4" spans="2:18" x14ac:dyDescent="0.2">
      <c r="B4" s="3" t="s">
        <v>52</v>
      </c>
      <c r="C4" s="51"/>
      <c r="D4" s="51"/>
      <c r="E4" s="51"/>
      <c r="F4" s="2"/>
      <c r="H4" s="54" t="s">
        <v>52</v>
      </c>
      <c r="I4" s="55"/>
      <c r="J4" s="55">
        <v>1</v>
      </c>
      <c r="K4" s="55"/>
      <c r="L4" s="56"/>
      <c r="N4" s="54" t="s">
        <v>52</v>
      </c>
      <c r="O4" s="55"/>
      <c r="P4" s="55"/>
      <c r="Q4" s="55"/>
      <c r="R4" s="56"/>
    </row>
    <row r="5" spans="2:18" x14ac:dyDescent="0.2">
      <c r="B5" s="3">
        <v>1</v>
      </c>
      <c r="C5" s="51"/>
      <c r="D5" s="51"/>
      <c r="E5" s="51">
        <v>1</v>
      </c>
      <c r="F5" s="2"/>
      <c r="H5" s="3">
        <v>1</v>
      </c>
      <c r="I5" s="51"/>
      <c r="J5" s="51"/>
      <c r="K5" s="51">
        <v>1</v>
      </c>
      <c r="L5" s="2"/>
      <c r="N5" s="3">
        <v>1</v>
      </c>
      <c r="O5" s="51">
        <v>1</v>
      </c>
      <c r="P5" s="51"/>
      <c r="Q5" s="51"/>
      <c r="R5" s="2"/>
    </row>
    <row r="6" spans="2:18" x14ac:dyDescent="0.2">
      <c r="B6" s="3">
        <v>2</v>
      </c>
      <c r="C6" s="51"/>
      <c r="D6" s="51"/>
      <c r="E6" s="52">
        <v>1</v>
      </c>
      <c r="F6" s="2"/>
      <c r="H6" s="3">
        <v>2</v>
      </c>
      <c r="I6" s="51"/>
      <c r="J6" s="51"/>
      <c r="K6" s="52">
        <v>1</v>
      </c>
      <c r="L6" s="2"/>
      <c r="N6" s="3">
        <v>2</v>
      </c>
      <c r="O6" s="51"/>
      <c r="P6" s="51"/>
      <c r="Q6" s="52"/>
      <c r="R6" s="2">
        <v>0</v>
      </c>
    </row>
    <row r="7" spans="2:18" x14ac:dyDescent="0.2">
      <c r="B7" s="3">
        <v>3</v>
      </c>
      <c r="C7" s="51">
        <v>1</v>
      </c>
      <c r="D7" s="51"/>
      <c r="E7" s="51"/>
      <c r="F7" s="2"/>
      <c r="H7" s="3">
        <v>3</v>
      </c>
      <c r="I7" s="51"/>
      <c r="J7" s="51"/>
      <c r="K7" s="51">
        <v>1</v>
      </c>
      <c r="L7" s="2"/>
      <c r="N7" s="3">
        <v>3</v>
      </c>
      <c r="O7" s="51"/>
      <c r="P7" s="51"/>
      <c r="Q7" s="51">
        <v>1</v>
      </c>
      <c r="R7" s="2"/>
    </row>
    <row r="8" spans="2:18" x14ac:dyDescent="0.2">
      <c r="B8" s="3">
        <v>4</v>
      </c>
      <c r="C8" s="51"/>
      <c r="D8" s="51">
        <v>1</v>
      </c>
      <c r="E8" s="51"/>
      <c r="F8" s="2"/>
      <c r="H8" s="3">
        <v>4</v>
      </c>
      <c r="I8" s="51"/>
      <c r="J8" s="51">
        <v>1</v>
      </c>
      <c r="K8" s="51"/>
      <c r="L8" s="2"/>
      <c r="N8" s="3">
        <v>4</v>
      </c>
      <c r="O8" s="51"/>
      <c r="P8" s="51">
        <v>1</v>
      </c>
      <c r="Q8" s="51"/>
      <c r="R8" s="2"/>
    </row>
    <row r="9" spans="2:18" x14ac:dyDescent="0.2">
      <c r="B9" s="3" t="s">
        <v>68</v>
      </c>
      <c r="C9" s="51">
        <v>1</v>
      </c>
      <c r="D9" s="51"/>
      <c r="E9" s="51"/>
      <c r="F9" s="2"/>
      <c r="H9" s="3" t="s">
        <v>68</v>
      </c>
      <c r="I9" s="51">
        <v>1</v>
      </c>
      <c r="J9" s="51"/>
      <c r="K9" s="51"/>
      <c r="L9" s="2"/>
      <c r="N9" s="3" t="s">
        <v>68</v>
      </c>
      <c r="O9" s="51"/>
      <c r="P9" s="51">
        <v>1</v>
      </c>
      <c r="Q9" s="51"/>
      <c r="R9" s="2"/>
    </row>
    <row r="10" spans="2:18" x14ac:dyDescent="0.2">
      <c r="B10" s="3">
        <v>6</v>
      </c>
      <c r="C10" s="51"/>
      <c r="D10" s="51"/>
      <c r="E10" s="51"/>
      <c r="F10" s="2"/>
      <c r="H10" s="3">
        <v>6</v>
      </c>
      <c r="I10" s="51"/>
      <c r="J10" s="51"/>
      <c r="K10" s="51"/>
      <c r="L10" s="2"/>
      <c r="N10" s="3">
        <v>6</v>
      </c>
      <c r="O10" s="51"/>
      <c r="P10" s="51"/>
      <c r="Q10" s="51"/>
      <c r="R10" s="2"/>
    </row>
    <row r="11" spans="2:18" x14ac:dyDescent="0.2">
      <c r="B11" s="3">
        <v>7</v>
      </c>
      <c r="C11" s="51"/>
      <c r="D11" s="51"/>
      <c r="E11" s="51"/>
      <c r="F11" s="2"/>
      <c r="H11" s="3">
        <v>7</v>
      </c>
      <c r="I11" s="51"/>
      <c r="J11" s="51"/>
      <c r="K11" s="51"/>
      <c r="L11" s="2"/>
      <c r="N11" s="3">
        <v>7</v>
      </c>
      <c r="O11" s="51"/>
      <c r="P11" s="51"/>
      <c r="Q11" s="51"/>
      <c r="R11" s="2"/>
    </row>
    <row r="12" spans="2:18" x14ac:dyDescent="0.2">
      <c r="B12" s="3">
        <v>8</v>
      </c>
      <c r="C12" s="3"/>
      <c r="D12" s="3">
        <v>1</v>
      </c>
      <c r="E12" s="3"/>
      <c r="F12" s="3"/>
      <c r="H12" s="3">
        <v>8</v>
      </c>
      <c r="I12" s="3"/>
      <c r="J12" s="3"/>
      <c r="K12" s="3">
        <v>1</v>
      </c>
      <c r="L12" s="3"/>
      <c r="N12" s="3">
        <v>8</v>
      </c>
      <c r="O12" s="3"/>
      <c r="P12" s="3"/>
      <c r="Q12" s="3"/>
      <c r="R12" s="3"/>
    </row>
    <row r="13" spans="2:18" x14ac:dyDescent="0.2">
      <c r="B13" s="53"/>
      <c r="C13" s="53">
        <f>SUM(C4:C12)</f>
        <v>2</v>
      </c>
      <c r="D13" s="53">
        <f t="shared" ref="D13:E13" si="0">SUM(D4:D12)</f>
        <v>2</v>
      </c>
      <c r="E13" s="53">
        <f t="shared" si="0"/>
        <v>2</v>
      </c>
      <c r="F13" s="53">
        <f>SUM(F4:F11)</f>
        <v>0</v>
      </c>
      <c r="H13" s="53"/>
      <c r="I13" s="53">
        <f>SUM(I4:I12)</f>
        <v>1</v>
      </c>
      <c r="J13" s="53">
        <f t="shared" ref="J13:L13" si="1">SUM(J4:J12)</f>
        <v>2</v>
      </c>
      <c r="K13" s="53">
        <f t="shared" si="1"/>
        <v>4</v>
      </c>
      <c r="L13" s="53">
        <f t="shared" si="1"/>
        <v>0</v>
      </c>
      <c r="N13" s="53"/>
      <c r="O13" s="53">
        <f>SUM(O4:O12)</f>
        <v>1</v>
      </c>
      <c r="P13" s="53">
        <f t="shared" ref="P13:R13" si="2">SUM(P4:P12)</f>
        <v>2</v>
      </c>
      <c r="Q13" s="53">
        <f t="shared" si="2"/>
        <v>1</v>
      </c>
      <c r="R13" s="53">
        <f t="shared" si="2"/>
        <v>0</v>
      </c>
    </row>
    <row r="16" spans="2:18" x14ac:dyDescent="0.2">
      <c r="B16" s="78" t="s">
        <v>9</v>
      </c>
      <c r="C16" s="78"/>
      <c r="D16" s="78"/>
      <c r="E16" s="78"/>
      <c r="F16" s="78"/>
      <c r="H16" s="78" t="s">
        <v>10</v>
      </c>
      <c r="I16" s="78"/>
      <c r="J16" s="78"/>
      <c r="K16" s="78"/>
      <c r="L16" s="78"/>
      <c r="N16" s="78" t="s">
        <v>6</v>
      </c>
      <c r="O16" s="78"/>
      <c r="P16" s="78"/>
      <c r="Q16" s="78"/>
      <c r="R16" s="78"/>
    </row>
    <row r="17" spans="2:18" x14ac:dyDescent="0.2">
      <c r="B17" s="50" t="s">
        <v>65</v>
      </c>
      <c r="C17" s="50" t="s">
        <v>53</v>
      </c>
      <c r="D17" s="50" t="s">
        <v>66</v>
      </c>
      <c r="E17" s="50" t="s">
        <v>67</v>
      </c>
      <c r="F17" s="50" t="s">
        <v>64</v>
      </c>
      <c r="H17" s="50" t="s">
        <v>65</v>
      </c>
      <c r="I17" s="50" t="s">
        <v>53</v>
      </c>
      <c r="J17" s="50" t="s">
        <v>66</v>
      </c>
      <c r="K17" s="50" t="s">
        <v>67</v>
      </c>
      <c r="L17" s="50" t="s">
        <v>64</v>
      </c>
      <c r="N17" s="50" t="s">
        <v>65</v>
      </c>
      <c r="O17" s="50" t="s">
        <v>53</v>
      </c>
      <c r="P17" s="50" t="s">
        <v>66</v>
      </c>
      <c r="Q17" s="50" t="s">
        <v>67</v>
      </c>
      <c r="R17" s="50" t="s">
        <v>64</v>
      </c>
    </row>
    <row r="18" spans="2:18" x14ac:dyDescent="0.2">
      <c r="B18" s="3" t="s">
        <v>52</v>
      </c>
      <c r="C18" s="51"/>
      <c r="D18" s="51"/>
      <c r="E18" s="51"/>
      <c r="F18" s="2"/>
      <c r="H18" s="3" t="s">
        <v>52</v>
      </c>
      <c r="I18" s="51">
        <v>0</v>
      </c>
      <c r="J18" s="51">
        <v>0</v>
      </c>
      <c r="K18" s="51">
        <v>0</v>
      </c>
      <c r="L18" s="2"/>
      <c r="N18" s="3" t="s">
        <v>52</v>
      </c>
      <c r="O18" s="51">
        <v>0</v>
      </c>
      <c r="P18" s="51">
        <v>0</v>
      </c>
      <c r="Q18" s="51">
        <v>0</v>
      </c>
      <c r="R18" s="2"/>
    </row>
    <row r="19" spans="2:18" x14ac:dyDescent="0.2">
      <c r="B19" s="3">
        <v>1</v>
      </c>
      <c r="C19" s="51"/>
      <c r="D19" s="51">
        <v>1</v>
      </c>
      <c r="E19" s="51"/>
      <c r="F19" s="2"/>
      <c r="H19" s="3">
        <v>1</v>
      </c>
      <c r="I19" s="51"/>
      <c r="J19" s="51">
        <v>1</v>
      </c>
      <c r="K19" s="51"/>
      <c r="L19" s="2"/>
      <c r="N19" s="3">
        <v>1</v>
      </c>
      <c r="O19" s="51"/>
      <c r="P19" s="51"/>
      <c r="Q19" s="51">
        <v>1</v>
      </c>
      <c r="R19" s="2"/>
    </row>
    <row r="20" spans="2:18" x14ac:dyDescent="0.2">
      <c r="B20" s="3">
        <v>2</v>
      </c>
      <c r="C20" s="51"/>
      <c r="D20" s="51"/>
      <c r="E20" s="51">
        <v>1</v>
      </c>
      <c r="F20" s="2">
        <v>0</v>
      </c>
      <c r="H20" s="3">
        <v>2</v>
      </c>
      <c r="I20" s="51"/>
      <c r="J20" s="51"/>
      <c r="K20" s="51"/>
      <c r="L20" s="2">
        <v>0</v>
      </c>
      <c r="N20" s="3">
        <v>2</v>
      </c>
      <c r="O20" s="51"/>
      <c r="P20" s="51"/>
      <c r="Q20" s="51">
        <v>1</v>
      </c>
      <c r="R20" s="2">
        <v>0</v>
      </c>
    </row>
    <row r="21" spans="2:18" x14ac:dyDescent="0.2">
      <c r="B21" s="3">
        <v>3</v>
      </c>
      <c r="C21" s="51"/>
      <c r="D21" s="51"/>
      <c r="E21" s="51">
        <v>1</v>
      </c>
      <c r="F21" s="2"/>
      <c r="H21" s="3">
        <v>3</v>
      </c>
      <c r="I21" s="51"/>
      <c r="J21" s="51"/>
      <c r="K21" s="51">
        <v>1</v>
      </c>
      <c r="L21" s="2"/>
      <c r="N21" s="3">
        <v>3</v>
      </c>
      <c r="O21" s="51">
        <v>1</v>
      </c>
      <c r="P21" s="51"/>
      <c r="Q21" s="51"/>
      <c r="R21" s="2"/>
    </row>
    <row r="22" spans="2:18" x14ac:dyDescent="0.2">
      <c r="B22" s="3">
        <v>4</v>
      </c>
      <c r="C22" s="51"/>
      <c r="D22" s="51">
        <v>1</v>
      </c>
      <c r="E22" s="51"/>
      <c r="F22" s="2"/>
      <c r="H22" s="3">
        <v>4</v>
      </c>
      <c r="I22" s="51"/>
      <c r="J22" s="51"/>
      <c r="K22" s="51">
        <v>1</v>
      </c>
      <c r="L22" s="2"/>
      <c r="N22" s="3">
        <v>4</v>
      </c>
      <c r="O22" s="51"/>
      <c r="P22" s="51">
        <v>1</v>
      </c>
      <c r="Q22" s="51"/>
      <c r="R22" s="2"/>
    </row>
    <row r="23" spans="2:18" x14ac:dyDescent="0.2">
      <c r="B23" s="3" t="s">
        <v>68</v>
      </c>
      <c r="C23" s="51"/>
      <c r="D23" s="51">
        <v>1</v>
      </c>
      <c r="E23" s="51"/>
      <c r="F23" s="2"/>
      <c r="H23" s="3" t="s">
        <v>68</v>
      </c>
      <c r="I23" s="51">
        <v>1</v>
      </c>
      <c r="J23" s="51"/>
      <c r="K23" s="51"/>
      <c r="L23" s="2"/>
      <c r="N23" s="3" t="s">
        <v>68</v>
      </c>
      <c r="O23" s="51">
        <v>1</v>
      </c>
      <c r="P23" s="51"/>
      <c r="Q23" s="51"/>
      <c r="R23" s="2"/>
    </row>
    <row r="24" spans="2:18" x14ac:dyDescent="0.2">
      <c r="B24" s="3">
        <v>6</v>
      </c>
      <c r="C24" s="51"/>
      <c r="D24" s="51">
        <v>1</v>
      </c>
      <c r="E24" s="51"/>
      <c r="F24" s="2"/>
      <c r="H24" s="3">
        <v>6</v>
      </c>
      <c r="I24" s="51">
        <v>1</v>
      </c>
      <c r="J24" s="51"/>
      <c r="K24" s="51"/>
      <c r="L24" s="2"/>
      <c r="N24" s="3">
        <v>6</v>
      </c>
      <c r="O24" s="51">
        <v>1</v>
      </c>
      <c r="P24" s="51"/>
      <c r="Q24" s="51"/>
      <c r="R24" s="2"/>
    </row>
    <row r="25" spans="2:18" x14ac:dyDescent="0.2">
      <c r="B25" s="3">
        <v>7</v>
      </c>
      <c r="C25" s="51"/>
      <c r="D25" s="51">
        <v>1</v>
      </c>
      <c r="E25" s="51"/>
      <c r="F25" s="2"/>
      <c r="H25" s="3">
        <v>7</v>
      </c>
      <c r="I25" s="51"/>
      <c r="J25" s="51">
        <v>1</v>
      </c>
      <c r="K25" s="51"/>
      <c r="L25" s="2"/>
      <c r="N25" s="3">
        <v>7</v>
      </c>
      <c r="O25" s="51">
        <v>0</v>
      </c>
      <c r="P25" s="51">
        <v>0</v>
      </c>
      <c r="Q25" s="51">
        <v>0</v>
      </c>
      <c r="R25" s="2"/>
    </row>
    <row r="26" spans="2:18" x14ac:dyDescent="0.2">
      <c r="B26" s="3">
        <v>8</v>
      </c>
      <c r="C26" s="3"/>
      <c r="D26" s="3">
        <v>1</v>
      </c>
      <c r="E26" s="3"/>
      <c r="F26" s="3"/>
      <c r="H26" s="3">
        <v>8</v>
      </c>
      <c r="I26" s="3">
        <v>0</v>
      </c>
      <c r="J26" s="3">
        <v>0</v>
      </c>
      <c r="K26" s="3">
        <v>0</v>
      </c>
      <c r="L26" s="3"/>
      <c r="N26" s="3">
        <v>8</v>
      </c>
      <c r="O26" s="3"/>
      <c r="P26" s="3"/>
      <c r="Q26" s="3">
        <v>1</v>
      </c>
      <c r="R26" s="3"/>
    </row>
    <row r="27" spans="2:18" x14ac:dyDescent="0.2">
      <c r="B27" s="53"/>
      <c r="C27" s="53">
        <f>SUM(C18:C26)</f>
        <v>0</v>
      </c>
      <c r="D27" s="53">
        <f t="shared" ref="D27:F27" si="3">SUM(D18:D26)</f>
        <v>6</v>
      </c>
      <c r="E27" s="53">
        <f t="shared" si="3"/>
        <v>2</v>
      </c>
      <c r="F27" s="53">
        <f t="shared" si="3"/>
        <v>0</v>
      </c>
      <c r="H27" s="53"/>
      <c r="I27" s="53">
        <f>SUM(I18:I26)</f>
        <v>2</v>
      </c>
      <c r="J27" s="53">
        <f t="shared" ref="J27:L27" si="4">SUM(J18:J26)</f>
        <v>2</v>
      </c>
      <c r="K27" s="53">
        <f t="shared" si="4"/>
        <v>2</v>
      </c>
      <c r="L27" s="53">
        <f t="shared" si="4"/>
        <v>0</v>
      </c>
      <c r="N27" s="53"/>
      <c r="O27" s="53">
        <f>SUM(O18:O26)</f>
        <v>3</v>
      </c>
      <c r="P27" s="53">
        <f t="shared" ref="P27:R27" si="5">SUM(P18:P26)</f>
        <v>1</v>
      </c>
      <c r="Q27" s="53">
        <f t="shared" si="5"/>
        <v>3</v>
      </c>
      <c r="R27" s="53">
        <f t="shared" si="5"/>
        <v>0</v>
      </c>
    </row>
    <row r="30" spans="2:18" x14ac:dyDescent="0.2">
      <c r="B30" s="78" t="s">
        <v>5</v>
      </c>
      <c r="C30" s="78"/>
      <c r="D30" s="78"/>
      <c r="E30" s="78"/>
      <c r="F30" s="78"/>
      <c r="H30" s="78" t="s">
        <v>7</v>
      </c>
      <c r="I30" s="78"/>
      <c r="J30" s="78"/>
      <c r="K30" s="78"/>
      <c r="L30" s="78"/>
      <c r="N30" s="78" t="s">
        <v>11</v>
      </c>
      <c r="O30" s="78"/>
      <c r="P30" s="78"/>
      <c r="Q30" s="78"/>
      <c r="R30" s="78"/>
    </row>
    <row r="31" spans="2:18" x14ac:dyDescent="0.2">
      <c r="B31" s="50" t="s">
        <v>65</v>
      </c>
      <c r="C31" s="50" t="s">
        <v>53</v>
      </c>
      <c r="D31" s="50" t="s">
        <v>66</v>
      </c>
      <c r="E31" s="50" t="s">
        <v>67</v>
      </c>
      <c r="F31" s="50" t="s">
        <v>64</v>
      </c>
      <c r="H31" s="50" t="s">
        <v>65</v>
      </c>
      <c r="I31" s="50" t="s">
        <v>53</v>
      </c>
      <c r="J31" s="50" t="s">
        <v>66</v>
      </c>
      <c r="K31" s="50" t="s">
        <v>67</v>
      </c>
      <c r="L31" s="50" t="s">
        <v>64</v>
      </c>
      <c r="N31" s="50" t="s">
        <v>65</v>
      </c>
      <c r="O31" s="50" t="s">
        <v>53</v>
      </c>
      <c r="P31" s="50" t="s">
        <v>66</v>
      </c>
      <c r="Q31" s="50" t="s">
        <v>67</v>
      </c>
      <c r="R31" s="50" t="s">
        <v>64</v>
      </c>
    </row>
    <row r="32" spans="2:18" x14ac:dyDescent="0.2">
      <c r="B32" s="3" t="s">
        <v>52</v>
      </c>
      <c r="C32" s="51"/>
      <c r="D32" s="51"/>
      <c r="E32" s="51"/>
      <c r="F32" s="2"/>
      <c r="H32" s="3" t="s">
        <v>52</v>
      </c>
      <c r="I32" s="51"/>
      <c r="J32" s="51"/>
      <c r="K32" s="51">
        <v>0</v>
      </c>
      <c r="L32" s="2"/>
      <c r="N32" s="3" t="s">
        <v>52</v>
      </c>
      <c r="O32" s="51"/>
      <c r="P32" s="51"/>
      <c r="Q32" s="51">
        <v>0</v>
      </c>
      <c r="R32" s="2"/>
    </row>
    <row r="33" spans="2:18" x14ac:dyDescent="0.2">
      <c r="B33" s="3">
        <v>1</v>
      </c>
      <c r="C33" s="51"/>
      <c r="D33" s="51">
        <v>1</v>
      </c>
      <c r="E33" s="51"/>
      <c r="F33" s="2"/>
      <c r="H33" s="3">
        <v>1</v>
      </c>
      <c r="I33" s="51"/>
      <c r="J33" s="51"/>
      <c r="K33" s="51">
        <v>1</v>
      </c>
      <c r="L33" s="2"/>
      <c r="N33" s="3">
        <v>1</v>
      </c>
      <c r="O33" s="51"/>
      <c r="P33" s="51">
        <v>1</v>
      </c>
      <c r="Q33" s="51"/>
      <c r="R33" s="2"/>
    </row>
    <row r="34" spans="2:18" x14ac:dyDescent="0.2">
      <c r="B34" s="3">
        <v>2</v>
      </c>
      <c r="C34" s="51"/>
      <c r="D34" s="51"/>
      <c r="E34" s="51"/>
      <c r="F34" s="2">
        <v>0</v>
      </c>
      <c r="H34" s="3">
        <v>2</v>
      </c>
      <c r="I34" s="51"/>
      <c r="J34" s="51"/>
      <c r="K34" s="51">
        <v>1</v>
      </c>
      <c r="L34" s="2">
        <v>1</v>
      </c>
      <c r="N34" s="3">
        <v>2</v>
      </c>
      <c r="O34" s="51"/>
      <c r="P34" s="51">
        <v>1</v>
      </c>
      <c r="Q34" s="51"/>
      <c r="R34" s="2">
        <v>0</v>
      </c>
    </row>
    <row r="35" spans="2:18" x14ac:dyDescent="0.2">
      <c r="B35" s="3">
        <v>3</v>
      </c>
      <c r="C35" s="51"/>
      <c r="D35" s="51"/>
      <c r="E35" s="51">
        <v>1</v>
      </c>
      <c r="F35" s="2"/>
      <c r="H35" s="3">
        <v>3</v>
      </c>
      <c r="I35" s="51"/>
      <c r="J35" s="51"/>
      <c r="K35" s="51">
        <v>1</v>
      </c>
      <c r="L35" s="2"/>
      <c r="N35" s="3">
        <v>3</v>
      </c>
      <c r="O35" s="51">
        <v>1</v>
      </c>
      <c r="P35" s="51"/>
      <c r="Q35" s="51"/>
      <c r="R35" s="2"/>
    </row>
    <row r="36" spans="2:18" x14ac:dyDescent="0.2">
      <c r="B36" s="3">
        <v>4</v>
      </c>
      <c r="C36" s="51"/>
      <c r="D36" s="51">
        <v>1</v>
      </c>
      <c r="E36" s="51"/>
      <c r="F36" s="2"/>
      <c r="H36" s="3">
        <v>4</v>
      </c>
      <c r="I36" s="51">
        <v>1</v>
      </c>
      <c r="J36" s="51"/>
      <c r="K36" s="51"/>
      <c r="L36" s="2"/>
      <c r="N36" s="3">
        <v>4</v>
      </c>
      <c r="O36" s="51"/>
      <c r="P36" s="51">
        <v>1</v>
      </c>
      <c r="Q36" s="51"/>
      <c r="R36" s="2"/>
    </row>
    <row r="37" spans="2:18" x14ac:dyDescent="0.2">
      <c r="B37" s="3" t="s">
        <v>68</v>
      </c>
      <c r="C37" s="51"/>
      <c r="D37" s="51">
        <v>1</v>
      </c>
      <c r="E37" s="51"/>
      <c r="F37" s="2"/>
      <c r="H37" s="3" t="s">
        <v>68</v>
      </c>
      <c r="I37" s="51">
        <v>0</v>
      </c>
      <c r="J37" s="51"/>
      <c r="K37" s="51"/>
      <c r="L37" s="2"/>
      <c r="N37" s="3" t="s">
        <v>68</v>
      </c>
      <c r="O37" s="51"/>
      <c r="P37" s="51">
        <v>1</v>
      </c>
      <c r="Q37" s="51"/>
      <c r="R37" s="2"/>
    </row>
    <row r="38" spans="2:18" x14ac:dyDescent="0.2">
      <c r="B38" s="3">
        <v>6</v>
      </c>
      <c r="C38" s="51"/>
      <c r="D38" s="51">
        <v>1</v>
      </c>
      <c r="E38" s="51"/>
      <c r="F38" s="2"/>
      <c r="H38" s="3">
        <v>6</v>
      </c>
      <c r="I38" s="51">
        <v>1</v>
      </c>
      <c r="J38" s="51"/>
      <c r="K38" s="51"/>
      <c r="L38" s="2"/>
      <c r="N38" s="3">
        <v>6</v>
      </c>
      <c r="O38" s="51">
        <v>1</v>
      </c>
      <c r="P38" s="51"/>
      <c r="Q38" s="51"/>
      <c r="R38" s="2"/>
    </row>
    <row r="39" spans="2:18" x14ac:dyDescent="0.2">
      <c r="B39" s="3">
        <v>7</v>
      </c>
      <c r="C39" s="51"/>
      <c r="D39" s="51"/>
      <c r="E39" s="51">
        <v>1</v>
      </c>
      <c r="F39" s="2"/>
      <c r="H39" s="3">
        <v>7</v>
      </c>
      <c r="I39" s="51">
        <v>1</v>
      </c>
      <c r="J39" s="51"/>
      <c r="K39" s="51"/>
      <c r="L39" s="2"/>
      <c r="N39" s="3">
        <v>7</v>
      </c>
      <c r="O39" s="51"/>
      <c r="P39" s="51"/>
      <c r="Q39" s="51">
        <v>1</v>
      </c>
      <c r="R39" s="2"/>
    </row>
    <row r="40" spans="2:18" x14ac:dyDescent="0.2">
      <c r="B40" s="3">
        <v>8</v>
      </c>
      <c r="C40" s="3"/>
      <c r="D40" s="3">
        <v>1</v>
      </c>
      <c r="E40" s="3"/>
      <c r="F40" s="3"/>
      <c r="H40" s="3">
        <v>8</v>
      </c>
      <c r="I40" s="3">
        <v>1</v>
      </c>
      <c r="J40" s="3"/>
      <c r="K40" s="3"/>
      <c r="L40" s="3"/>
      <c r="N40" s="3">
        <v>8</v>
      </c>
      <c r="O40" s="3"/>
      <c r="P40" s="3">
        <v>1</v>
      </c>
      <c r="Q40" s="3"/>
      <c r="R40" s="3"/>
    </row>
    <row r="41" spans="2:18" x14ac:dyDescent="0.2">
      <c r="B41" s="53"/>
      <c r="C41" s="53">
        <f>SUM(C32:C40)</f>
        <v>0</v>
      </c>
      <c r="D41" s="53">
        <f t="shared" ref="D41:F41" si="6">SUM(D32:D40)</f>
        <v>5</v>
      </c>
      <c r="E41" s="53">
        <f t="shared" si="6"/>
        <v>2</v>
      </c>
      <c r="F41" s="53">
        <f t="shared" si="6"/>
        <v>0</v>
      </c>
      <c r="H41" s="53"/>
      <c r="I41" s="53">
        <f>SUM(I32:I40)</f>
        <v>4</v>
      </c>
      <c r="J41" s="53">
        <f t="shared" ref="J41:L41" si="7">SUM(J32:J40)</f>
        <v>0</v>
      </c>
      <c r="K41" s="53">
        <f t="shared" si="7"/>
        <v>3</v>
      </c>
      <c r="L41" s="53">
        <f t="shared" si="7"/>
        <v>1</v>
      </c>
      <c r="N41" s="53"/>
      <c r="O41" s="53">
        <f>SUM(O32:O40)</f>
        <v>2</v>
      </c>
      <c r="P41" s="53">
        <f t="shared" ref="P41:R41" si="8">SUM(P32:P40)</f>
        <v>5</v>
      </c>
      <c r="Q41" s="53">
        <f t="shared" si="8"/>
        <v>1</v>
      </c>
      <c r="R41" s="53">
        <f t="shared" si="8"/>
        <v>0</v>
      </c>
    </row>
    <row r="44" spans="2:18" x14ac:dyDescent="0.2">
      <c r="B44" s="78" t="s">
        <v>8</v>
      </c>
      <c r="C44" s="78"/>
      <c r="D44" s="78"/>
      <c r="E44" s="78"/>
      <c r="F44" s="78"/>
    </row>
    <row r="45" spans="2:18" x14ac:dyDescent="0.2">
      <c r="B45" s="50" t="s">
        <v>65</v>
      </c>
      <c r="C45" s="50" t="s">
        <v>53</v>
      </c>
      <c r="D45" s="50" t="s">
        <v>66</v>
      </c>
      <c r="E45" s="50" t="s">
        <v>67</v>
      </c>
      <c r="F45" s="50" t="s">
        <v>64</v>
      </c>
    </row>
    <row r="46" spans="2:18" x14ac:dyDescent="0.2">
      <c r="B46" s="3" t="s">
        <v>52</v>
      </c>
      <c r="C46" s="51"/>
      <c r="D46" s="51"/>
      <c r="E46" s="50">
        <v>0</v>
      </c>
      <c r="F46" s="2"/>
    </row>
    <row r="47" spans="2:18" x14ac:dyDescent="0.2">
      <c r="B47" s="3">
        <v>1</v>
      </c>
      <c r="C47" s="51"/>
      <c r="D47" s="50">
        <v>1</v>
      </c>
      <c r="E47" s="51"/>
      <c r="F47" s="2"/>
    </row>
    <row r="48" spans="2:18" x14ac:dyDescent="0.2">
      <c r="B48" s="3">
        <v>2</v>
      </c>
      <c r="C48" s="50">
        <v>1</v>
      </c>
      <c r="D48" s="51"/>
      <c r="E48" s="51"/>
      <c r="F48" s="2"/>
    </row>
    <row r="49" spans="2:6" x14ac:dyDescent="0.2">
      <c r="B49" s="3">
        <v>3</v>
      </c>
      <c r="C49" s="50">
        <v>0</v>
      </c>
      <c r="D49" s="51"/>
      <c r="E49" s="51"/>
      <c r="F49" s="2"/>
    </row>
    <row r="50" spans="2:6" x14ac:dyDescent="0.2">
      <c r="B50" s="3">
        <v>4</v>
      </c>
      <c r="C50" s="51"/>
      <c r="D50" s="50">
        <v>1</v>
      </c>
      <c r="E50" s="51"/>
      <c r="F50" s="2"/>
    </row>
    <row r="51" spans="2:6" x14ac:dyDescent="0.2">
      <c r="B51" s="3" t="s">
        <v>68</v>
      </c>
      <c r="C51" s="50">
        <v>1</v>
      </c>
      <c r="D51" s="51"/>
      <c r="E51" s="51"/>
      <c r="F51" s="2"/>
    </row>
    <row r="52" spans="2:6" x14ac:dyDescent="0.2">
      <c r="B52" s="3">
        <v>6</v>
      </c>
      <c r="C52" s="50"/>
      <c r="D52" s="50">
        <v>1</v>
      </c>
      <c r="E52" s="51"/>
      <c r="F52" s="2"/>
    </row>
    <row r="53" spans="2:6" x14ac:dyDescent="0.2">
      <c r="B53" s="3">
        <v>7</v>
      </c>
      <c r="C53" s="51"/>
      <c r="D53" s="51"/>
      <c r="E53" s="50">
        <v>1</v>
      </c>
      <c r="F53" s="2"/>
    </row>
    <row r="54" spans="2:6" x14ac:dyDescent="0.2">
      <c r="B54" s="3">
        <v>8</v>
      </c>
      <c r="C54" s="3"/>
      <c r="D54" s="3"/>
      <c r="E54" s="3">
        <v>1</v>
      </c>
      <c r="F54" s="3"/>
    </row>
    <row r="55" spans="2:6" x14ac:dyDescent="0.2">
      <c r="B55" s="53"/>
      <c r="C55" s="53">
        <f>SUM(C46:C54)</f>
        <v>2</v>
      </c>
      <c r="D55" s="53">
        <f t="shared" ref="D55:F55" si="9">SUM(D46:D54)</f>
        <v>3</v>
      </c>
      <c r="E55" s="53">
        <f t="shared" si="9"/>
        <v>2</v>
      </c>
      <c r="F55" s="53">
        <f t="shared" si="9"/>
        <v>0</v>
      </c>
    </row>
  </sheetData>
  <mergeCells count="10">
    <mergeCell ref="B30:F30"/>
    <mergeCell ref="H30:L30"/>
    <mergeCell ref="N30:R30"/>
    <mergeCell ref="B44:F44"/>
    <mergeCell ref="B2:F2"/>
    <mergeCell ref="H2:L2"/>
    <mergeCell ref="N2:R2"/>
    <mergeCell ref="B16:F16"/>
    <mergeCell ref="H16:L16"/>
    <mergeCell ref="N16:R1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1B22-5490-4B48-8B51-F1838B44CE55}">
  <dimension ref="B2:H12"/>
  <sheetViews>
    <sheetView zoomScale="133" workbookViewId="0">
      <selection activeCell="F20" sqref="F20"/>
    </sheetView>
  </sheetViews>
  <sheetFormatPr baseColWidth="10" defaultRowHeight="15" x14ac:dyDescent="0.2"/>
  <cols>
    <col min="2" max="2" width="33" bestFit="1" customWidth="1"/>
  </cols>
  <sheetData>
    <row r="2" spans="2:8" x14ac:dyDescent="0.2">
      <c r="C2" t="s">
        <v>54</v>
      </c>
      <c r="D2" t="s">
        <v>57</v>
      </c>
      <c r="E2" t="s">
        <v>56</v>
      </c>
      <c r="F2" t="s">
        <v>57</v>
      </c>
      <c r="G2" t="s">
        <v>58</v>
      </c>
      <c r="H2" t="s">
        <v>59</v>
      </c>
    </row>
    <row r="3" spans="2:8" x14ac:dyDescent="0.2">
      <c r="B3" s="38" t="s">
        <v>1</v>
      </c>
      <c r="C3" s="44" t="s">
        <v>55</v>
      </c>
      <c r="D3" s="43">
        <v>1.5</v>
      </c>
      <c r="E3" s="48"/>
      <c r="F3" s="43"/>
      <c r="G3">
        <f t="shared" ref="G3:G12" si="0">D3+F3</f>
        <v>1.5</v>
      </c>
      <c r="H3">
        <v>0</v>
      </c>
    </row>
    <row r="4" spans="2:8" x14ac:dyDescent="0.2">
      <c r="B4" s="37" t="s">
        <v>2</v>
      </c>
      <c r="C4" s="45" t="s">
        <v>55</v>
      </c>
      <c r="D4" s="43">
        <v>1.5</v>
      </c>
      <c r="E4" s="11"/>
      <c r="F4" s="43"/>
      <c r="G4">
        <f t="shared" si="0"/>
        <v>1.5</v>
      </c>
      <c r="H4">
        <v>0</v>
      </c>
    </row>
    <row r="5" spans="2:8" x14ac:dyDescent="0.2">
      <c r="B5" s="38" t="s">
        <v>6</v>
      </c>
      <c r="C5" s="44">
        <v>22</v>
      </c>
      <c r="D5">
        <v>3</v>
      </c>
      <c r="E5" s="46">
        <v>38</v>
      </c>
      <c r="F5">
        <v>3</v>
      </c>
      <c r="G5">
        <f t="shared" si="0"/>
        <v>6</v>
      </c>
      <c r="H5">
        <v>3</v>
      </c>
    </row>
    <row r="6" spans="2:8" x14ac:dyDescent="0.2">
      <c r="B6" s="37" t="s">
        <v>36</v>
      </c>
      <c r="C6" s="45">
        <v>19</v>
      </c>
      <c r="D6">
        <v>4.5</v>
      </c>
      <c r="E6" s="46">
        <v>5</v>
      </c>
      <c r="F6">
        <v>4</v>
      </c>
      <c r="G6">
        <f t="shared" si="0"/>
        <v>8.5</v>
      </c>
      <c r="H6">
        <v>4</v>
      </c>
    </row>
    <row r="7" spans="2:8" x14ac:dyDescent="0.2">
      <c r="B7" s="37" t="s">
        <v>7</v>
      </c>
      <c r="C7" s="45">
        <v>15</v>
      </c>
      <c r="D7">
        <v>7</v>
      </c>
      <c r="E7" s="46">
        <v>49</v>
      </c>
      <c r="F7">
        <v>2</v>
      </c>
      <c r="G7">
        <f t="shared" si="0"/>
        <v>9</v>
      </c>
      <c r="H7">
        <v>5</v>
      </c>
    </row>
    <row r="8" spans="2:8" x14ac:dyDescent="0.2">
      <c r="B8" s="38" t="s">
        <v>5</v>
      </c>
      <c r="C8" s="44">
        <v>14</v>
      </c>
      <c r="D8">
        <v>8.5</v>
      </c>
      <c r="E8" s="46">
        <v>60</v>
      </c>
      <c r="F8">
        <v>1</v>
      </c>
      <c r="G8">
        <f t="shared" si="0"/>
        <v>9.5</v>
      </c>
      <c r="H8">
        <v>6</v>
      </c>
    </row>
    <row r="9" spans="2:8" x14ac:dyDescent="0.2">
      <c r="B9" s="37" t="s">
        <v>11</v>
      </c>
      <c r="C9" s="45">
        <v>19</v>
      </c>
      <c r="D9">
        <v>4.5</v>
      </c>
      <c r="E9" s="46">
        <v>1</v>
      </c>
      <c r="F9">
        <v>6.5</v>
      </c>
      <c r="G9">
        <f t="shared" si="0"/>
        <v>11</v>
      </c>
      <c r="H9">
        <v>7.5</v>
      </c>
    </row>
    <row r="10" spans="2:8" x14ac:dyDescent="0.2">
      <c r="B10" s="37" t="s">
        <v>10</v>
      </c>
      <c r="C10" s="45">
        <v>16</v>
      </c>
      <c r="D10">
        <v>6</v>
      </c>
      <c r="E10" s="46">
        <v>2</v>
      </c>
      <c r="F10">
        <v>5</v>
      </c>
      <c r="G10">
        <f t="shared" si="0"/>
        <v>11</v>
      </c>
      <c r="H10">
        <v>7.5</v>
      </c>
    </row>
    <row r="11" spans="2:8" x14ac:dyDescent="0.2">
      <c r="B11" s="38" t="s">
        <v>9</v>
      </c>
      <c r="C11" s="44">
        <v>14</v>
      </c>
      <c r="D11">
        <v>8.5</v>
      </c>
      <c r="E11" s="46">
        <v>1</v>
      </c>
      <c r="F11">
        <v>6.5</v>
      </c>
      <c r="G11">
        <f t="shared" si="0"/>
        <v>15</v>
      </c>
      <c r="H11">
        <v>9</v>
      </c>
    </row>
    <row r="12" spans="2:8" x14ac:dyDescent="0.2">
      <c r="B12" s="38" t="s">
        <v>8</v>
      </c>
      <c r="C12" s="44">
        <v>6</v>
      </c>
      <c r="D12">
        <v>10</v>
      </c>
      <c r="E12" s="46"/>
      <c r="F12">
        <v>8</v>
      </c>
      <c r="G12">
        <f t="shared" si="0"/>
        <v>18</v>
      </c>
      <c r="H12">
        <v>10</v>
      </c>
    </row>
  </sheetData>
  <autoFilter ref="B2:H12" xr:uid="{A7BF1B22-5490-4B48-8B51-F1838B44CE55}">
    <sortState xmlns:xlrd2="http://schemas.microsoft.com/office/spreadsheetml/2017/richdata2" ref="B3:H12">
      <sortCondition ref="G2:G12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výsledná tabulka</vt:lpstr>
      <vt:lpstr>vyhodnocení úkolů</vt:lpstr>
      <vt:lpstr>přestávky</vt:lpstr>
      <vt:lpstr>OBÁLKY</vt:lpstr>
      <vt:lpstr>DIKTÁT VYHODNOCENÍ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Kabelka</dc:creator>
  <cp:lastModifiedBy>Marcela Fillová</cp:lastModifiedBy>
  <dcterms:created xsi:type="dcterms:W3CDTF">2024-04-22T11:33:38Z</dcterms:created>
  <dcterms:modified xsi:type="dcterms:W3CDTF">2026-03-29T14:22:17Z</dcterms:modified>
</cp:coreProperties>
</file>